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hidePivotFieldList="1" defaultThemeVersion="166925"/>
  <mc:AlternateContent xmlns:mc="http://schemas.openxmlformats.org/markup-compatibility/2006">
    <mc:Choice Requires="x15">
      <x15ac:absPath xmlns:x15ac="http://schemas.microsoft.com/office/spreadsheetml/2010/11/ac" url="https://learningthroughlandscapes-my.sharepoint.com/personal/lonslow_ltl_org_uk/Documents/"/>
    </mc:Choice>
  </mc:AlternateContent>
  <xr:revisionPtr revIDLastSave="0" documentId="8_{AE9C8C89-67F0-4BAD-A84F-D921DB9C6D06}" xr6:coauthVersionLast="47" xr6:coauthVersionMax="47" xr10:uidLastSave="{00000000-0000-0000-0000-000000000000}"/>
  <bookViews>
    <workbookView xWindow="28680" yWindow="-120" windowWidth="29040" windowHeight="15720" tabRatio="841" xr2:uid="{42136F6E-F27B-4847-9E8D-65E9700451C5}"/>
  </bookViews>
  <sheets>
    <sheet name="Introduction" sheetId="15" r:id="rId1"/>
    <sheet name="Policy &amp; Practice" sheetId="3" r:id="rId2"/>
    <sheet name="Nature &amp; Sustainability" sheetId="7" r:id="rId3"/>
    <sheet name="Carbon Management" sheetId="8" r:id="rId4"/>
    <sheet name="Water Management" sheetId="6" r:id="rId5"/>
    <sheet name="Temperature Management" sheetId="4" r:id="rId6"/>
    <sheet name="Air Quality" sheetId="9" r:id="rId7"/>
    <sheet name="Results" sheetId="16" r:id="rId8"/>
  </sheets>
  <definedNames>
    <definedName name="_xlnm.Print_Area" localSheetId="6">'Air Quality'!$A$1:$D$11</definedName>
    <definedName name="_xlnm.Print_Area" localSheetId="3">'Carbon Management'!$A$1:$D$10</definedName>
    <definedName name="_xlnm.Print_Area" localSheetId="0">Introduction!$A$1:$H$8</definedName>
    <definedName name="_xlnm.Print_Area" localSheetId="2">'Nature &amp; Sustainability'!$A$1:$D$42</definedName>
    <definedName name="_xlnm.Print_Area" localSheetId="1">'Policy &amp; Practice'!$A$1:$D$37</definedName>
    <definedName name="_xlnm.Print_Area" localSheetId="7">Results!$A$1:$I$167</definedName>
    <definedName name="_xlnm.Print_Area" localSheetId="5">'Temperature Management'!$A$1:$D$57</definedName>
    <definedName name="_xlnm.Print_Area" localSheetId="4">'Water Management'!$A$1:$D$25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3" i="15" l="1"/>
  <c r="D181" i="15"/>
  <c r="D180" i="15"/>
  <c r="B13" i="16"/>
  <c r="E193" i="15"/>
  <c r="D225" i="15"/>
  <c r="D218" i="15"/>
  <c r="D217" i="15"/>
  <c r="B6" i="16"/>
  <c r="D148" i="15"/>
  <c r="D243" i="15"/>
  <c r="C14" i="7"/>
  <c r="E153" i="15"/>
  <c r="E149" i="15"/>
  <c r="E288" i="15" s="1"/>
  <c r="C329" i="15"/>
  <c r="C328" i="15"/>
  <c r="B22" i="16" s="1"/>
  <c r="C327" i="15"/>
  <c r="C326" i="15"/>
  <c r="C325" i="15"/>
  <c r="B19" i="16" s="1"/>
  <c r="C324" i="15"/>
  <c r="B18" i="16" s="1"/>
  <c r="C323" i="15"/>
  <c r="B17" i="16" s="1"/>
  <c r="C322" i="15"/>
  <c r="B16" i="16" s="1"/>
  <c r="C321" i="15"/>
  <c r="B15" i="16" s="1"/>
  <c r="C320" i="15"/>
  <c r="B14" i="16" s="1"/>
  <c r="C319" i="15"/>
  <c r="C317" i="15"/>
  <c r="B11" i="16" s="1"/>
  <c r="C316" i="15"/>
  <c r="B10" i="16" s="1"/>
  <c r="C311" i="15"/>
  <c r="B5" i="16" s="1"/>
  <c r="C310" i="15"/>
  <c r="B4" i="16" s="1"/>
  <c r="C309" i="15"/>
  <c r="B3" i="16" s="1"/>
  <c r="E287" i="15"/>
  <c r="E286" i="15"/>
  <c r="E285" i="15"/>
  <c r="E284" i="15"/>
  <c r="E283" i="15"/>
  <c r="E282" i="15"/>
  <c r="E281" i="15"/>
  <c r="E280" i="15"/>
  <c r="E279" i="15"/>
  <c r="E278" i="15"/>
  <c r="E277" i="15"/>
  <c r="E276" i="15"/>
  <c r="E275" i="15"/>
  <c r="E274" i="15"/>
  <c r="E264" i="15"/>
  <c r="E304" i="15" s="1"/>
  <c r="D263" i="15"/>
  <c r="D262" i="15"/>
  <c r="E260" i="15"/>
  <c r="E305" i="15" s="1"/>
  <c r="D259" i="15"/>
  <c r="D258" i="15"/>
  <c r="D257" i="15"/>
  <c r="D256" i="15"/>
  <c r="D255" i="15"/>
  <c r="E252" i="15"/>
  <c r="E303" i="15" s="1"/>
  <c r="D251" i="15"/>
  <c r="D252" i="15" s="1"/>
  <c r="C251" i="15"/>
  <c r="C226" i="15" s="1"/>
  <c r="B251" i="15"/>
  <c r="B226" i="15" s="1"/>
  <c r="E249" i="15"/>
  <c r="E302" i="15" s="1"/>
  <c r="D248" i="15"/>
  <c r="B248" i="15"/>
  <c r="D247" i="15"/>
  <c r="C247" i="15"/>
  <c r="B247" i="15"/>
  <c r="D246" i="15"/>
  <c r="C246" i="15"/>
  <c r="B246" i="15"/>
  <c r="D245" i="15"/>
  <c r="C245" i="15"/>
  <c r="B245" i="15"/>
  <c r="D244" i="15"/>
  <c r="C244" i="15"/>
  <c r="B244" i="15"/>
  <c r="C243" i="15"/>
  <c r="B243" i="15"/>
  <c r="E240" i="15"/>
  <c r="E301" i="15" s="1"/>
  <c r="D238" i="15"/>
  <c r="C238" i="15"/>
  <c r="B238" i="15"/>
  <c r="D237" i="15"/>
  <c r="C237" i="15"/>
  <c r="B237" i="15"/>
  <c r="D236" i="15"/>
  <c r="C236" i="15"/>
  <c r="B236" i="15"/>
  <c r="E234" i="15"/>
  <c r="E300" i="15" s="1"/>
  <c r="D233" i="15"/>
  <c r="C233" i="15"/>
  <c r="B233" i="15"/>
  <c r="D232" i="15"/>
  <c r="C232" i="15"/>
  <c r="B232" i="15"/>
  <c r="D231" i="15"/>
  <c r="C231" i="15"/>
  <c r="B231" i="15"/>
  <c r="D230" i="15"/>
  <c r="C230" i="15"/>
  <c r="B230" i="15"/>
  <c r="E227" i="15"/>
  <c r="E299" i="15" s="1"/>
  <c r="C225" i="15"/>
  <c r="B225" i="15"/>
  <c r="D224" i="15"/>
  <c r="C224" i="15"/>
  <c r="B224" i="15"/>
  <c r="D223" i="15"/>
  <c r="C223" i="15"/>
  <c r="B223" i="15"/>
  <c r="D222" i="15"/>
  <c r="C222" i="15"/>
  <c r="B222" i="15"/>
  <c r="D221" i="15"/>
  <c r="C221" i="15"/>
  <c r="B221" i="15"/>
  <c r="E219" i="15"/>
  <c r="E298" i="15" s="1"/>
  <c r="C218" i="15"/>
  <c r="B218" i="15"/>
  <c r="C217" i="15"/>
  <c r="B217" i="15"/>
  <c r="D216" i="15"/>
  <c r="C216" i="15"/>
  <c r="B216" i="15"/>
  <c r="D215" i="15"/>
  <c r="C215" i="15"/>
  <c r="B215" i="15"/>
  <c r="E212" i="15"/>
  <c r="E297" i="15" s="1"/>
  <c r="D210" i="15"/>
  <c r="C210" i="15"/>
  <c r="B210" i="15"/>
  <c r="D209" i="15"/>
  <c r="C209" i="15"/>
  <c r="B209" i="15"/>
  <c r="D208" i="15"/>
  <c r="C208" i="15"/>
  <c r="B208" i="15"/>
  <c r="E206" i="15"/>
  <c r="E296" i="15" s="1"/>
  <c r="D205" i="15"/>
  <c r="C205" i="15"/>
  <c r="B205" i="15"/>
  <c r="D204" i="15"/>
  <c r="C204" i="15"/>
  <c r="B204" i="15"/>
  <c r="D203" i="15"/>
  <c r="C203" i="15"/>
  <c r="B203" i="15"/>
  <c r="D202" i="15"/>
  <c r="C202" i="15"/>
  <c r="B202" i="15"/>
  <c r="E199" i="15"/>
  <c r="E295" i="15" s="1"/>
  <c r="D197" i="15"/>
  <c r="C197" i="15"/>
  <c r="B197" i="15"/>
  <c r="D196" i="15"/>
  <c r="C196" i="15"/>
  <c r="B196" i="15"/>
  <c r="D195" i="15"/>
  <c r="C195" i="15"/>
  <c r="B195" i="15"/>
  <c r="E294" i="15"/>
  <c r="D192" i="15"/>
  <c r="C192" i="15"/>
  <c r="B192" i="15"/>
  <c r="D191" i="15"/>
  <c r="C191" i="15"/>
  <c r="B191" i="15"/>
  <c r="D190" i="15"/>
  <c r="C190" i="15"/>
  <c r="B190" i="15"/>
  <c r="D189" i="15"/>
  <c r="C189" i="15"/>
  <c r="B189" i="15"/>
  <c r="D188" i="15"/>
  <c r="C188" i="15"/>
  <c r="B188" i="15"/>
  <c r="D187" i="15"/>
  <c r="C187" i="15"/>
  <c r="B187" i="15"/>
  <c r="D186" i="15"/>
  <c r="C186" i="15"/>
  <c r="B186" i="15"/>
  <c r="D185" i="15"/>
  <c r="C185" i="15"/>
  <c r="B185" i="15"/>
  <c r="E182" i="15"/>
  <c r="E293" i="15" s="1"/>
  <c r="C181" i="15"/>
  <c r="B181" i="15"/>
  <c r="C180" i="15"/>
  <c r="B180" i="15"/>
  <c r="D179" i="15"/>
  <c r="C179" i="15"/>
  <c r="B179" i="15"/>
  <c r="E177" i="15"/>
  <c r="E292" i="15" s="1"/>
  <c r="D176" i="15"/>
  <c r="D273" i="15" s="1"/>
  <c r="C176" i="15"/>
  <c r="B176" i="15"/>
  <c r="D175" i="15"/>
  <c r="C175" i="15"/>
  <c r="B175" i="15"/>
  <c r="D174" i="15"/>
  <c r="C174" i="15"/>
  <c r="B174" i="15"/>
  <c r="D173" i="15"/>
  <c r="C173" i="15"/>
  <c r="B173" i="15"/>
  <c r="D172" i="15"/>
  <c r="C172" i="15"/>
  <c r="B172" i="15"/>
  <c r="E169" i="15"/>
  <c r="E291" i="15" s="1"/>
  <c r="D168" i="15"/>
  <c r="C168" i="15"/>
  <c r="B168" i="15"/>
  <c r="D167" i="15"/>
  <c r="C167" i="15"/>
  <c r="B167" i="15"/>
  <c r="E165" i="15"/>
  <c r="E290" i="15" s="1"/>
  <c r="D164" i="15"/>
  <c r="C164" i="15"/>
  <c r="B164" i="15"/>
  <c r="D163" i="15"/>
  <c r="C163" i="15"/>
  <c r="B163" i="15"/>
  <c r="D162" i="15"/>
  <c r="C162" i="15"/>
  <c r="B162" i="15"/>
  <c r="D161" i="15"/>
  <c r="C161" i="15"/>
  <c r="B161" i="15"/>
  <c r="D160" i="15"/>
  <c r="C160" i="15"/>
  <c r="B160" i="15"/>
  <c r="D159" i="15"/>
  <c r="C159" i="15"/>
  <c r="B159" i="15"/>
  <c r="D158" i="15"/>
  <c r="C158" i="15"/>
  <c r="B158" i="15"/>
  <c r="D157" i="15"/>
  <c r="C157" i="15"/>
  <c r="B157" i="15"/>
  <c r="D156" i="15"/>
  <c r="C156" i="15"/>
  <c r="B156" i="15"/>
  <c r="E289" i="15"/>
  <c r="D151" i="15"/>
  <c r="C151" i="15"/>
  <c r="B151" i="15"/>
  <c r="C148" i="15"/>
  <c r="B148" i="15"/>
  <c r="D147" i="15"/>
  <c r="C147" i="15"/>
  <c r="B147" i="15"/>
  <c r="D146" i="15"/>
  <c r="C146" i="15"/>
  <c r="B146" i="15"/>
  <c r="D145" i="15"/>
  <c r="C145" i="15"/>
  <c r="B145" i="15"/>
  <c r="D144" i="15"/>
  <c r="C144" i="15"/>
  <c r="B144" i="15"/>
  <c r="D143" i="15"/>
  <c r="C143" i="15"/>
  <c r="B143" i="15"/>
  <c r="D142" i="15"/>
  <c r="C142" i="15"/>
  <c r="B142" i="15"/>
  <c r="E138" i="15"/>
  <c r="E272" i="15" s="1"/>
  <c r="D137" i="15"/>
  <c r="D281" i="15" s="1"/>
  <c r="C137" i="15"/>
  <c r="B137" i="15"/>
  <c r="D136" i="15"/>
  <c r="C136" i="15"/>
  <c r="B136" i="15"/>
  <c r="D135" i="15"/>
  <c r="C135" i="15"/>
  <c r="B135" i="15"/>
  <c r="D134" i="15"/>
  <c r="C134" i="15"/>
  <c r="B134" i="15"/>
  <c r="D133" i="15"/>
  <c r="C133" i="15"/>
  <c r="B133" i="15"/>
  <c r="D132" i="15"/>
  <c r="C132" i="15"/>
  <c r="B132" i="15"/>
  <c r="D131" i="15"/>
  <c r="C131" i="15"/>
  <c r="B131" i="15"/>
  <c r="E129" i="15"/>
  <c r="E271" i="15" s="1"/>
  <c r="D128" i="15"/>
  <c r="C128" i="15"/>
  <c r="B128" i="15"/>
  <c r="D127" i="15"/>
  <c r="C127" i="15"/>
  <c r="B127" i="15"/>
  <c r="D126" i="15"/>
  <c r="C126" i="15"/>
  <c r="B126" i="15"/>
  <c r="D125" i="15"/>
  <c r="C125" i="15"/>
  <c r="B125" i="15"/>
  <c r="D124" i="15"/>
  <c r="C124" i="15"/>
  <c r="B124" i="15"/>
  <c r="D123" i="15"/>
  <c r="C123" i="15"/>
  <c r="B123" i="15"/>
  <c r="D122" i="15"/>
  <c r="C122" i="15"/>
  <c r="B122" i="15"/>
  <c r="D121" i="15"/>
  <c r="C121" i="15"/>
  <c r="B121" i="15"/>
  <c r="D120" i="15"/>
  <c r="C120" i="15"/>
  <c r="B120" i="15"/>
  <c r="D119" i="15"/>
  <c r="C119" i="15"/>
  <c r="B119" i="15"/>
  <c r="D118" i="15"/>
  <c r="C118" i="15"/>
  <c r="B118" i="15"/>
  <c r="D117" i="15"/>
  <c r="C117" i="15"/>
  <c r="B117" i="15"/>
  <c r="D116" i="15"/>
  <c r="C116" i="15"/>
  <c r="B116" i="15"/>
  <c r="D115" i="15"/>
  <c r="C115" i="15"/>
  <c r="B115" i="15"/>
  <c r="D114" i="15"/>
  <c r="C114" i="15"/>
  <c r="B114" i="15"/>
  <c r="D113" i="15"/>
  <c r="C113" i="15"/>
  <c r="B113" i="15"/>
  <c r="D112" i="15"/>
  <c r="C112" i="15"/>
  <c r="B112" i="15"/>
  <c r="D111" i="15"/>
  <c r="C111" i="15"/>
  <c r="B111" i="15"/>
  <c r="D110" i="15"/>
  <c r="C110" i="15"/>
  <c r="B110" i="15"/>
  <c r="D109" i="15"/>
  <c r="C109" i="15"/>
  <c r="B109" i="15"/>
  <c r="D108" i="15"/>
  <c r="C108" i="15"/>
  <c r="B108" i="15"/>
  <c r="D107" i="15"/>
  <c r="C107" i="15"/>
  <c r="B107" i="15"/>
  <c r="D106" i="15"/>
  <c r="C106" i="15"/>
  <c r="B106" i="15"/>
  <c r="D105" i="15"/>
  <c r="C105" i="15"/>
  <c r="B105" i="15"/>
  <c r="D104" i="15"/>
  <c r="C104" i="15"/>
  <c r="B104" i="15"/>
  <c r="B12" i="16"/>
  <c r="B43" i="16"/>
  <c r="B42" i="16"/>
  <c r="B41" i="16"/>
  <c r="B40" i="16"/>
  <c r="B39" i="16"/>
  <c r="B38" i="16"/>
  <c r="B37" i="16"/>
  <c r="B36" i="16"/>
  <c r="B35" i="16"/>
  <c r="B34" i="16"/>
  <c r="B33" i="16"/>
  <c r="B32" i="16"/>
  <c r="B31" i="16"/>
  <c r="B30" i="16"/>
  <c r="B29" i="16"/>
  <c r="B28" i="16"/>
  <c r="B27" i="16"/>
  <c r="B9" i="16"/>
  <c r="B8" i="16"/>
  <c r="B7" i="16"/>
  <c r="C152" i="15" l="1"/>
  <c r="D264" i="15"/>
  <c r="D304" i="15" s="1"/>
  <c r="D152" i="15"/>
  <c r="D153" i="15" s="1"/>
  <c r="F281" i="15"/>
  <c r="D343" i="15" s="1"/>
  <c r="G37" i="16" s="1"/>
  <c r="D212" i="15"/>
  <c r="D297" i="15" s="1"/>
  <c r="F297" i="15" s="1"/>
  <c r="D359" i="15" s="1"/>
  <c r="D321" i="15" s="1"/>
  <c r="D15" i="16" s="1"/>
  <c r="D177" i="15"/>
  <c r="D182" i="15"/>
  <c r="D206" i="15"/>
  <c r="F201" i="15" s="1"/>
  <c r="D275" i="15"/>
  <c r="F275" i="15" s="1"/>
  <c r="D337" i="15" s="1"/>
  <c r="G31" i="16" s="1"/>
  <c r="D149" i="15"/>
  <c r="D288" i="15" s="1"/>
  <c r="D284" i="15"/>
  <c r="F284" i="15" s="1"/>
  <c r="D346" i="15" s="1"/>
  <c r="G40" i="16" s="1"/>
  <c r="D249" i="15"/>
  <c r="D302" i="15" s="1"/>
  <c r="F302" i="15" s="1"/>
  <c r="D364" i="15" s="1"/>
  <c r="D326" i="15" s="1"/>
  <c r="D20" i="16" s="1"/>
  <c r="D279" i="15"/>
  <c r="F279" i="15" s="1"/>
  <c r="D341" i="15" s="1"/>
  <c r="G35" i="16" s="1"/>
  <c r="D234" i="15"/>
  <c r="F229" i="15" s="1"/>
  <c r="D282" i="15"/>
  <c r="F282" i="15" s="1"/>
  <c r="D344" i="15" s="1"/>
  <c r="G38" i="16" s="1"/>
  <c r="D286" i="15"/>
  <c r="F286" i="15" s="1"/>
  <c r="D348" i="15" s="1"/>
  <c r="G42" i="16" s="1"/>
  <c r="D278" i="15"/>
  <c r="F278" i="15" s="1"/>
  <c r="D340" i="15" s="1"/>
  <c r="G34" i="16" s="1"/>
  <c r="D226" i="15"/>
  <c r="D227" i="15" s="1"/>
  <c r="D193" i="15"/>
  <c r="D294" i="15" s="1"/>
  <c r="F294" i="15" s="1"/>
  <c r="D356" i="15" s="1"/>
  <c r="D318" i="15" s="1"/>
  <c r="D13" i="16" s="1"/>
  <c r="D240" i="15"/>
  <c r="D301" i="15" s="1"/>
  <c r="F301" i="15" s="1"/>
  <c r="D363" i="15" s="1"/>
  <c r="D325" i="15" s="1"/>
  <c r="D19" i="16" s="1"/>
  <c r="D260" i="15"/>
  <c r="D285" i="15"/>
  <c r="F285" i="15" s="1"/>
  <c r="D347" i="15" s="1"/>
  <c r="G41" i="16" s="1"/>
  <c r="D169" i="15"/>
  <c r="D291" i="15" s="1"/>
  <c r="F291" i="15" s="1"/>
  <c r="D353" i="15" s="1"/>
  <c r="D315" i="15" s="1"/>
  <c r="D280" i="15"/>
  <c r="F280" i="15" s="1"/>
  <c r="D342" i="15" s="1"/>
  <c r="G36" i="16" s="1"/>
  <c r="D138" i="15"/>
  <c r="F130" i="15" s="1"/>
  <c r="F273" i="15"/>
  <c r="D335" i="15" s="1"/>
  <c r="D311" i="15" s="1"/>
  <c r="D5" i="16" s="1"/>
  <c r="D219" i="15"/>
  <c r="D298" i="15" s="1"/>
  <c r="F298" i="15" s="1"/>
  <c r="D360" i="15" s="1"/>
  <c r="D239" i="15"/>
  <c r="D276" i="15"/>
  <c r="F276" i="15" s="1"/>
  <c r="D338" i="15" s="1"/>
  <c r="G32" i="16" s="1"/>
  <c r="D165" i="15"/>
  <c r="F156" i="15" s="1"/>
  <c r="D198" i="15"/>
  <c r="D199" i="15" s="1"/>
  <c r="F194" i="15" s="1"/>
  <c r="D303" i="15"/>
  <c r="F303" i="15" s="1"/>
  <c r="D365" i="15" s="1"/>
  <c r="D327" i="15" s="1"/>
  <c r="D21" i="16" s="1"/>
  <c r="F250" i="15"/>
  <c r="D287" i="15"/>
  <c r="F287" i="15" s="1"/>
  <c r="D349" i="15" s="1"/>
  <c r="G43" i="16" s="1"/>
  <c r="B152" i="15"/>
  <c r="B211" i="15"/>
  <c r="D277" i="15"/>
  <c r="F277" i="15" s="1"/>
  <c r="D339" i="15" s="1"/>
  <c r="G33" i="16" s="1"/>
  <c r="C211" i="15"/>
  <c r="B198" i="15"/>
  <c r="D211" i="15"/>
  <c r="B239" i="15"/>
  <c r="D283" i="15"/>
  <c r="F283" i="15" s="1"/>
  <c r="D345" i="15" s="1"/>
  <c r="G39" i="16" s="1"/>
  <c r="C198" i="15"/>
  <c r="C239" i="15"/>
  <c r="D274" i="15"/>
  <c r="F274" i="15" s="1"/>
  <c r="D336" i="15" s="1"/>
  <c r="G30" i="16" s="1"/>
  <c r="D129" i="15"/>
  <c r="D292" i="15" l="1"/>
  <c r="F292" i="15" s="1"/>
  <c r="D354" i="15" s="1"/>
  <c r="D317" i="15" s="1"/>
  <c r="D11" i="16" s="1"/>
  <c r="D293" i="15"/>
  <c r="F293" i="15" s="1"/>
  <c r="D355" i="15" s="1"/>
  <c r="D316" i="15" s="1"/>
  <c r="D10" i="16" s="1"/>
  <c r="D296" i="15"/>
  <c r="F296" i="15" s="1"/>
  <c r="D358" i="15" s="1"/>
  <c r="D320" i="15" s="1"/>
  <c r="D299" i="15"/>
  <c r="F299" i="15" s="1"/>
  <c r="D361" i="15" s="1"/>
  <c r="D322" i="15" s="1"/>
  <c r="D16" i="16" s="1"/>
  <c r="D323" i="15"/>
  <c r="D17" i="16" s="1"/>
  <c r="F288" i="15"/>
  <c r="D350" i="15" s="1"/>
  <c r="D312" i="15" s="1"/>
  <c r="D6" i="16" s="1"/>
  <c r="F254" i="15"/>
  <c r="D305" i="15"/>
  <c r="F305" i="15" s="1"/>
  <c r="D367" i="15" s="1"/>
  <c r="D329" i="15" s="1"/>
  <c r="D23" i="16" s="1"/>
  <c r="F261" i="15"/>
  <c r="F178" i="15"/>
  <c r="D300" i="15"/>
  <c r="F300" i="15" s="1"/>
  <c r="D362" i="15" s="1"/>
  <c r="D324" i="15" s="1"/>
  <c r="F172" i="15"/>
  <c r="F214" i="15"/>
  <c r="F304" i="15"/>
  <c r="D366" i="15" s="1"/>
  <c r="D328" i="15" s="1"/>
  <c r="D22" i="16" s="1"/>
  <c r="F221" i="15"/>
  <c r="F242" i="15"/>
  <c r="F207" i="15"/>
  <c r="F236" i="15"/>
  <c r="D289" i="15"/>
  <c r="F289" i="15" s="1"/>
  <c r="F150" i="15"/>
  <c r="D295" i="15"/>
  <c r="F295" i="15" s="1"/>
  <c r="D357" i="15" s="1"/>
  <c r="D319" i="15" s="1"/>
  <c r="D12" i="16" s="1"/>
  <c r="F142" i="15"/>
  <c r="F185" i="15"/>
  <c r="D290" i="15"/>
  <c r="F290" i="15" s="1"/>
  <c r="D352" i="15" s="1"/>
  <c r="D314" i="15" s="1"/>
  <c r="D8" i="16" s="1"/>
  <c r="D272" i="15"/>
  <c r="F272" i="15" s="1"/>
  <c r="D334" i="15" s="1"/>
  <c r="D310" i="15" s="1"/>
  <c r="D4" i="16" s="1"/>
  <c r="F166" i="15"/>
  <c r="D271" i="15"/>
  <c r="F271" i="15" s="1"/>
  <c r="D333" i="15" s="1"/>
  <c r="D309" i="15" s="1"/>
  <c r="F103" i="15"/>
  <c r="G29" i="16"/>
  <c r="D9" i="16"/>
  <c r="D14" i="16"/>
  <c r="D18" i="16"/>
  <c r="D351" i="15" l="1"/>
  <c r="D313" i="15" s="1"/>
  <c r="D7" i="16" s="1"/>
  <c r="G28" i="16"/>
  <c r="G27" i="16"/>
  <c r="D3"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tc={FBEFAFFC-7463-42AF-864C-765E52BCB1D0}</author>
  </authors>
  <commentList>
    <comment ref="E18" authorId="0" shapeId="0" xr:uid="{FBEFAFFC-7463-42AF-864C-765E52BCB1D0}">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@Matt Can you add in a header row here for consistency (Question/Scoring/Notes? Didn't want to risk through the formula!</t>
      </text>
    </comment>
  </commentList>
</comments>
</file>

<file path=xl/sharedStrings.xml><?xml version="1.0" encoding="utf-8"?>
<sst xmlns="http://schemas.openxmlformats.org/spreadsheetml/2006/main" count="481" uniqueCount="292">
  <si>
    <t>School Grounds Climate Audit</t>
  </si>
  <si>
    <t>This audit is intended to assist in understanding the risks that our changing climate brings to your school grounds, and the nature based adaptations you can make. It is not intended to be exhaustive or dictate your priorities. The intention is to provide an opportunity to reflect on your education practice and how well adapted your spaces are to our changing climate.</t>
  </si>
  <si>
    <t>How to use the audit: this audit is best undertaken with a group of learners and adults from the school - different views and experiences are important. Do also undertake the audit with a map in hand and while moving around the school grounds. Pupils often know 'secret' areas, and it can also jog memories around what happens on a windy, wet, or hot day in the grounds.</t>
  </si>
  <si>
    <t>To complete the audit, select the closest matching statement. You can enter your results directly in the digital version of the audit or complete the audit on paper before entering the results back in the classroom.</t>
  </si>
  <si>
    <r>
      <rPr>
        <b/>
        <sz val="12"/>
        <color rgb="FF000000"/>
        <rFont val="Lucida Sans"/>
      </rPr>
      <t>On the 'Results' tab</t>
    </r>
    <r>
      <rPr>
        <sz val="12"/>
        <color rgb="FF000000"/>
        <rFont val="Lucida Sans"/>
      </rPr>
      <t xml:space="preserve"> you will find a graph of where you are currently with regards to having climate ready school grounds. It is important to be realistic in what you can achieve, and most schools will choose to focus on only a few areas.</t>
    </r>
  </si>
  <si>
    <t>After completing this audit and gathering the results, do engage with the pupils and other staff about what you have learned, and agree what your priorities and plans are. This audit is as much about your practice as an educator and the learning experience your pupils have as it is about adapting our schools' outdoor spaces to better prepare for a changing climate.</t>
  </si>
  <si>
    <t>www.ltl.org.uk | 01786 465 934</t>
  </si>
  <si>
    <t xml:space="preserve">Below are the calculations for the audit tool. </t>
  </si>
  <si>
    <t>Policy &amp; Curriculum</t>
  </si>
  <si>
    <t>staff &amp; curriculum</t>
  </si>
  <si>
    <t>curriculum &amp; inclusion</t>
  </si>
  <si>
    <t>staff &amp; play &amp; inclusion</t>
  </si>
  <si>
    <t>policy</t>
  </si>
  <si>
    <t>staff &amp; inclusion</t>
  </si>
  <si>
    <t>curriculum</t>
  </si>
  <si>
    <t>community &amp; inclusion</t>
  </si>
  <si>
    <t>grounds</t>
  </si>
  <si>
    <t>inclusion &amp; grounds</t>
  </si>
  <si>
    <t>inclusion</t>
  </si>
  <si>
    <t>partnership</t>
  </si>
  <si>
    <t>grounds &amp; play</t>
  </si>
  <si>
    <t>community &amp; play</t>
  </si>
  <si>
    <t>community</t>
  </si>
  <si>
    <t>ambition</t>
  </si>
  <si>
    <t>curriculum &amp; staff</t>
  </si>
  <si>
    <t>play</t>
  </si>
  <si>
    <t>Nature on our site</t>
  </si>
  <si>
    <t>nature</t>
  </si>
  <si>
    <t>Sustainability Services</t>
  </si>
  <si>
    <t>curriculum &amp; nature</t>
  </si>
  <si>
    <t>Do you have things which reduce or block wind onoursite?</t>
  </si>
  <si>
    <t>Is wind a problem onoursite - either contstant wind or extreme wind events?</t>
  </si>
  <si>
    <t>Do you have things which reduce or block heat on our site?</t>
  </si>
  <si>
    <t>Is heat a problem on our site - do you have areas which are regularly uncomfortably hot?</t>
  </si>
  <si>
    <t>Cold Stress</t>
  </si>
  <si>
    <t>Do you have things which manage water onoursite?</t>
  </si>
  <si>
    <t>Is excess water a problem onoursite?</t>
  </si>
  <si>
    <t>Do you have things on your site which mitigate against drought?</t>
  </si>
  <si>
    <t>Is drought a problem on our site?</t>
  </si>
  <si>
    <t>Carbon Sequistration</t>
  </si>
  <si>
    <t>We have an action plan to increase trees, shrubs, long grass, meadows, and hedges around our site, as a way of sequestrating carbon</t>
  </si>
  <si>
    <t>Carbon Management</t>
  </si>
  <si>
    <t>Air quality</t>
  </si>
  <si>
    <t>We have plants, shrubs, hedges, or trees immediately next to sources of pollution (e.g on the verge next to a road, but outside the school site)</t>
  </si>
  <si>
    <t>We have barriers such as a hedge or shrubs on the boundary, which could help block out sources of pollution next to the site</t>
  </si>
  <si>
    <t>We have NO sources of pollution on site (such as a boiler flue) at head level or below</t>
  </si>
  <si>
    <t>We have more trees, shrubs, and hedges around the site, but not on the boundary.</t>
  </si>
  <si>
    <t>We have an air quality plan which both reduces our school sources of air pollution, which includes a planting scheme to reduce the pollution which gets onto our site</t>
  </si>
  <si>
    <t>We are next to significant sources of pollution from traffic - such as a busy road or intersection</t>
  </si>
  <si>
    <t>We have sources of significant pollution such as factories or heating systems near to our site.</t>
  </si>
  <si>
    <t>Below are the calculations for the spreadsheet and graph</t>
  </si>
  <si>
    <t>Technical Area / Response Area</t>
  </si>
  <si>
    <t>Score</t>
  </si>
  <si>
    <r>
      <t>Available Points</t>
    </r>
    <r>
      <rPr>
        <sz val="8"/>
        <rFont val="Lucida Sans"/>
        <family val="2"/>
      </rPr>
      <t xml:space="preserve"> (note that some areas also 'draw in' from other questions e.g. hard surfacing is bad for flooding and for overheating and for biodiversity)</t>
    </r>
  </si>
  <si>
    <t>Percentage Score</t>
  </si>
  <si>
    <t>Current Policy &amp; Practice</t>
  </si>
  <si>
    <t>Policy &amp; Practice</t>
  </si>
  <si>
    <t>Ambition</t>
  </si>
  <si>
    <t>Staff</t>
  </si>
  <si>
    <t>Curriculum</t>
  </si>
  <si>
    <t>Play</t>
  </si>
  <si>
    <t>Community</t>
  </si>
  <si>
    <t>Inclusion</t>
  </si>
  <si>
    <t>Partnership</t>
  </si>
  <si>
    <t>Grounds</t>
  </si>
  <si>
    <t>Nature</t>
  </si>
  <si>
    <t>Sustainability Features</t>
  </si>
  <si>
    <t>Wind Stress</t>
  </si>
  <si>
    <t>Heat Stress</t>
  </si>
  <si>
    <t>Water Management - Excess Water</t>
  </si>
  <si>
    <t>Water Management - Drought</t>
  </si>
  <si>
    <t>Air Quality</t>
  </si>
  <si>
    <t>Below creates the correct wording for the graphs and draws in the scoring from above.</t>
  </si>
  <si>
    <t>Is your site problematic for nature (for example you have a lot of tarmac), or does the management of your site reduce nature (for example, you use weedkillers)?</t>
  </si>
  <si>
    <t>How much are we currently doing for nature on our site or plan to help nature on our site?</t>
  </si>
  <si>
    <t>How sustainable is our site?</t>
  </si>
  <si>
    <t>Can we add more sustainable facilities/features to our site?</t>
  </si>
  <si>
    <t>We have shade from nature, buildings or temporary shade to reduce overheating on our site.</t>
  </si>
  <si>
    <t>More detailed information:</t>
  </si>
  <si>
    <t>You have a range of policies in place across climate change, sustainability, outdoor learning and play (themes which interact with each other).</t>
  </si>
  <si>
    <t>You have a lack of policy, or policy which is not focussed on the themes of climate change, sustainability, outdoor learning and play (themes which interact with each other).</t>
  </si>
  <si>
    <t>You have an ambition to improve, and hope for many changes in the future.</t>
  </si>
  <si>
    <t>Our staff broadly share the same vision and share a responsibility to teach about climate change and sustainability, utilising outdoor learning when appropriate.</t>
  </si>
  <si>
    <t>A small group of staff deliver all of the climate change, sustainability and outdoor learning experiences in the school.</t>
  </si>
  <si>
    <t>Themes such as climate and sustainability, or the use of outdoor learning, are cross-cutting and embedded in our wider curriculum.</t>
  </si>
  <si>
    <t>Themes such as climate, sustinability and outdoor learning are restricted to a few staff leaders and/or a small group of pupils and/or a short period of time in the year.</t>
  </si>
  <si>
    <t>Your policy &amp; practice increases opportunities for play.</t>
  </si>
  <si>
    <t>Your policy &amp; practice restricts opportunity for play.</t>
  </si>
  <si>
    <t>Your wider community is involved in supporting climate change, sustainability, outdoor learning, play and the use of your school grounds.</t>
  </si>
  <si>
    <t>Do we exclude community from being involved in or accessing our grounds?</t>
  </si>
  <si>
    <t>Your grounds are inclusive.</t>
  </si>
  <si>
    <t>More work is needed to make your grounds inclusive.</t>
  </si>
  <si>
    <t>How well do you partner with specialists to extend learning?</t>
  </si>
  <si>
    <t>You lack partnership and sharing of vision around climate change, sustainability, outdoor learning and play.</t>
  </si>
  <si>
    <t>There are features in our grounds created and maintained to facilitate learning and play.</t>
  </si>
  <si>
    <t>Our grounds lack features to encourage use by teachers and/or our policy and practice discourages them from using the space.</t>
  </si>
  <si>
    <t>How good is our site for nature?</t>
  </si>
  <si>
    <t>Can we improve our site for nature?</t>
  </si>
  <si>
    <t>How many wider sustainability features does our site offer?</t>
  </si>
  <si>
    <t>Sustainability features - opportunity for improvement.</t>
  </si>
  <si>
    <t>How much is wind an issue/could be an issue on our site?</t>
  </si>
  <si>
    <t>We have features or plan features which will shelter us from the wind</t>
  </si>
  <si>
    <t>How much is heat an issue on our site?</t>
  </si>
  <si>
    <t>Heat - opportunity to create a cooler site.</t>
  </si>
  <si>
    <t>Does our site have cold areas?</t>
  </si>
  <si>
    <t>Do we currently provide shelter from the cold?</t>
  </si>
  <si>
    <t>Is excess water an issue on our site?</t>
  </si>
  <si>
    <t>How does our site currently manage excess water?</t>
  </si>
  <si>
    <t>Is our site affected by or vulnerable to drought?</t>
  </si>
  <si>
    <t>How well do we manage water on our site to reduce drought on our site?</t>
  </si>
  <si>
    <t>How well does our site manage carbon, particularly sequestrating it in into the soil?</t>
  </si>
  <si>
    <t>Could we sequestrate more carbon on our site?</t>
  </si>
  <si>
    <t>Do we have poor air quality on our site?</t>
  </si>
  <si>
    <t>What are we doing to improve air quality on our site?</t>
  </si>
  <si>
    <t>Table 1 for Drop down boxes below:</t>
  </si>
  <si>
    <t>Choose</t>
  </si>
  <si>
    <t>Column1</t>
  </si>
  <si>
    <t>Select</t>
  </si>
  <si>
    <t>None / No</t>
  </si>
  <si>
    <t>A Little / Not Really</t>
  </si>
  <si>
    <t>Some / A Reasonable Amount</t>
  </si>
  <si>
    <t>Lots / Yes</t>
  </si>
  <si>
    <t>This section is for school staff to fill in. Please use a selection of staff.</t>
  </si>
  <si>
    <t>Use the 'Select' box to choose the closest reply you can. Use the notes box to make deeper observations.</t>
  </si>
  <si>
    <t>Scoring</t>
  </si>
  <si>
    <t>Your notes</t>
  </si>
  <si>
    <t>Outdoor learning is an expectation of all our staff, who are trained and supported to deliver learning outdoors.</t>
  </si>
  <si>
    <t>We have a member of staff or external supplier to lead all or most of our outdoor learning themselves.</t>
  </si>
  <si>
    <t>Sustainability, climate change or outdoor learning are all in addition to our current curriculum, or are enrichment, or are for the Eco-Committee to undertake.</t>
  </si>
  <si>
    <t>Sustainability, climate change or outdoor learning is embedded across all the curriculum and is visible in school life.</t>
  </si>
  <si>
    <t>All our break supervision staff are trained and feel confident to support great play in the school grounds.</t>
  </si>
  <si>
    <t>We have an outdoor learning policy.</t>
  </si>
  <si>
    <t>We have a play policy.</t>
  </si>
  <si>
    <t>We have a climate change action and mitigation policy, or it is clearly integrated with other policies.</t>
  </si>
  <si>
    <t>We have appointed a lead or co-ordinator in areas around sustainability and climate in the curriculum, outdoor learning, and play.</t>
  </si>
  <si>
    <t>All our pupils are actively involved in designing and creating school grounds improvements.</t>
  </si>
  <si>
    <t>A range of staff members, both teaching and non-teaching, are actively involved in designing and creating school grounds improvements.</t>
  </si>
  <si>
    <t>We relate our play, learning, and various action plans to the Global Goals for Sustainable Development.</t>
  </si>
  <si>
    <t>We are sharing our climate action work with parents and invite them to contribute their time and skills.</t>
  </si>
  <si>
    <t>We are sharing our outdoor learning and play work with parents and invite them to contribute in time, skills or donations as they can.</t>
  </si>
  <si>
    <t>Existing features in the school grounds are generally maintained, used and loved.</t>
  </si>
  <si>
    <t>We do not yet have a shared vision and values in sustainability, climate education, outdoor learning or play. Consequently we are still planning much of the above.</t>
  </si>
  <si>
    <t>We use the grounds for outdoor learning on a regular basis - most days someone is outside for a lesson.</t>
  </si>
  <si>
    <t>We have one or more sheltered outdoor gathering spaces for classes to use or pupils to socialise in.</t>
  </si>
  <si>
    <t>Our grounds are acccessible by all pupils.</t>
  </si>
  <si>
    <t>We ensure that all pupils can access warm and waterproof outdoor clothing through a clothes library or similar.</t>
  </si>
  <si>
    <t>We partner with other organisations or individuals with specialist skills or knowledge to extend our outdoor learning and play.</t>
  </si>
  <si>
    <t>We partner with other organisations or individuals who have knowledge or expertise around climate change issues.</t>
  </si>
  <si>
    <t>Our grounds are used every breaktime, even in damp, hot, cold, or windy weather.</t>
  </si>
  <si>
    <t>We cancel our outdoor breaktimes due to hot weather more than twice a year.</t>
  </si>
  <si>
    <t>We cancel our outdoor breaktimes due to wet weather more than twice a year.</t>
  </si>
  <si>
    <t>We cancel our outdoor breaktime due to high winds more than twice a year.</t>
  </si>
  <si>
    <t>We welcome our children to play in the school grounds before and after school hours.</t>
  </si>
  <si>
    <t>The community use the space by arrangement in an evening or weekend (e.g. renting out pitches).</t>
  </si>
  <si>
    <t>The community freely use the space in an evening or weekend for play and socialising.</t>
  </si>
  <si>
    <t>Our grounds are more sheletered from sun, wind, rain, or cold than the surrounding area.</t>
  </si>
  <si>
    <t>Our grounds are closed after school and not used by the community or our familes out of hours.</t>
  </si>
  <si>
    <t>We have a plan to communicate to the wider school community around climate change education, outdoor learning and play.</t>
  </si>
  <si>
    <t>Nature &amp; Sustainability</t>
  </si>
  <si>
    <t>Using a satellite map, please estimate in percentages. Bing Maps offers the best detail in aerial photo mode. Use all areas of the school, not just where pupils have access, such as car parks. The total at the bottom should add up to 100%.</t>
  </si>
  <si>
    <t>Ground Cover</t>
  </si>
  <si>
    <t>Percentage</t>
  </si>
  <si>
    <t>What area of ground is covered by your building?</t>
  </si>
  <si>
    <t>What area of ground is sports or play surfaces such as artificial grass, rubber mattings or clay pitches?</t>
  </si>
  <si>
    <t>What area of grounds is solid / hard surfacing such as tarmac?</t>
  </si>
  <si>
    <t>What area of ground is mown grass e.g. sports pitches?</t>
  </si>
  <si>
    <t>What area of ground is for growing food or formal gardens?</t>
  </si>
  <si>
    <t>What area of ground is covered by trees, shrubs, or hedges?</t>
  </si>
  <si>
    <t>What area of ground is covered by long grass or meadow?</t>
  </si>
  <si>
    <t>What area of ground is covered by something else e.g. beach, bogland, water, stone?</t>
  </si>
  <si>
    <t>Total %</t>
  </si>
  <si>
    <t>This should always add up to 100%.</t>
  </si>
  <si>
    <t>Biodiversity &amp; Nature Features</t>
  </si>
  <si>
    <t>Now revert back to selecting the best match and making notes.</t>
  </si>
  <si>
    <t>We have items such as bug homes, bat boxes, or hedgehog homes.</t>
  </si>
  <si>
    <t>We have areas which are maintained as, or allowed to be, 'wild' with minimal or careful human access.</t>
  </si>
  <si>
    <t>We have water features such as ponds, streams or wetland.</t>
  </si>
  <si>
    <t>We have areas of flowers, wild flowers, flowering ground cover or flowering shrubs - which may or may not be actively encouraging pollinators.</t>
  </si>
  <si>
    <t>We have log piles or areas of deadwood to encourage insects.</t>
  </si>
  <si>
    <t>We encourage birdlife through providing bird boxes, tables and a source of water.</t>
  </si>
  <si>
    <t>Chemicals such weedkillers, pesticides or herbicides are used on our site regularly.</t>
  </si>
  <si>
    <t>We have a biodiversity action plan for our site.</t>
  </si>
  <si>
    <t>All the entrances used by all our children are welcoming, clearly signed and they encourage access by foot, scooter, bike or bus.</t>
  </si>
  <si>
    <t>There is ample seating in different areas of the grounds, and for different sizes of group, including seating with shelter from heat, wind, or rain.</t>
  </si>
  <si>
    <t xml:space="preserve">There is ample provision for secure cycle and scooter storage. </t>
  </si>
  <si>
    <t>We have an active travel policy and action plan, which is shared with our local authority.</t>
  </si>
  <si>
    <t xml:space="preserve">There are good composting facilities. </t>
  </si>
  <si>
    <t>There are enough outdoor litter bins located in the right places.</t>
  </si>
  <si>
    <t>We have renewable energy features of some kind, such as solar panels or a wind turbine.</t>
  </si>
  <si>
    <t>There are good facilities for growing food in the grounds.</t>
  </si>
  <si>
    <t>There is a good range of fruit trees or bushes, and we use the fruit.</t>
  </si>
  <si>
    <t>We have none of the sustainability features listed above.</t>
  </si>
  <si>
    <t>Would you agree that there are significant compromises on your site to allow vehicle access or car parking?</t>
  </si>
  <si>
    <t>Notes</t>
  </si>
  <si>
    <t xml:space="preserve">There are a good number of trees of different species and ages in our grounds. </t>
  </si>
  <si>
    <t>There are a good number of shrubs of different species and ages in our grounds.</t>
  </si>
  <si>
    <t>There are areas of rough and long grass, meadows, or areas of wild plants which we do not mow regularly.</t>
  </si>
  <si>
    <t>There are a variety of hedges all around the school site, not just boundaries.</t>
  </si>
  <si>
    <t>We create our own compost on site - from landscape clippings, leaves etc.</t>
  </si>
  <si>
    <t>Our school grounds are over 70% hard suface such as asphalt, astro turf or safety surfaces.</t>
  </si>
  <si>
    <t>We have an action plan to increase trees, shrubs, long grass, meadows, and hedges around our site, as a way of sequestrating carbon.</t>
  </si>
  <si>
    <t>Water Management</t>
  </si>
  <si>
    <t>A warming planet puts more energy into our atmosphere. This extra energy is apparent in many ways - one way is increased water in the atmosphere, which will increase both how often it rains and increase intense rain storms.</t>
  </si>
  <si>
    <t>Use this section to consider how much water arrives at your site, how it is managed on site, and how it is released from your site. In the UK it is predicted that there is a significant issue depending on your local geography: the south and south east face long drought periods, the north and west face increases in the number of rainy days, and all areas face more rain storms and surface water flooding. All school sites should look to slow down the movement of water, retaining it for longer to reduce drought periods and also reduce any contribution to flooding down stream of the school site.</t>
  </si>
  <si>
    <t>The questions are looking at the whole site. You can use the notes to remind yourself where issues are, and perhaps ideas to help manage water on site.</t>
  </si>
  <si>
    <t>Water Questions</t>
  </si>
  <si>
    <t>We have a stream or river, or have natural running water on site or on a boundary.</t>
  </si>
  <si>
    <t>We have area(s) on which water puddles or pools (including a pond) when it rains, but it disappears slowly afterwards, and the water does not cause a problem for us.</t>
  </si>
  <si>
    <t>We have areas of the school grounds which remain wet or muddy after rain, hindering use of some spaces.</t>
  </si>
  <si>
    <t>Water floods or flows uncontrollably ONTO our site during rainfall.</t>
  </si>
  <si>
    <t>Water floods or flows uncontrollably OFF our site during rainfall.</t>
  </si>
  <si>
    <t>Some areas of our building have flooded during rainfall in the last 10 years.</t>
  </si>
  <si>
    <t>Our downpipes from the school roof drain into rain gardens, water butts, swales, or similar.</t>
  </si>
  <si>
    <t>Our site is in a flood risk area.</t>
  </si>
  <si>
    <t>Please use: https://flood-map-for-planning.service.gov.uk/location</t>
  </si>
  <si>
    <t xml:space="preserve">We have a flood resilience plan, using a variety of strategies and solutions. </t>
  </si>
  <si>
    <t>Our school has areas which are dry and dusty for more than a month in the summer.</t>
  </si>
  <si>
    <t>We have plants or trees which have died, or are damaged, in the summer due to lack of water.</t>
  </si>
  <si>
    <t>We have deep grass/meadow areas or mulch/gravel covered soil around our trees, shrubs, and plants.</t>
  </si>
  <si>
    <t>We have a source of water other than mains water, to water our gardens or grounds with in the summer.</t>
  </si>
  <si>
    <t>We have bog gardens, ponds, or swales which retain more water on our site, allowing it to slowly be used.</t>
  </si>
  <si>
    <t>Our local area has hosepipe bans or other restrictions on water use during the summer.</t>
  </si>
  <si>
    <t>We have a water management plan for our site.</t>
  </si>
  <si>
    <t>Temperature Management</t>
  </si>
  <si>
    <t>A warming planet puts more energy into our atmosphere. This extra energy is apparent in many ways - one way is that both the underlying temperature across the UK will increase and we will also see hotter and more sustained 'heat waves' in many parts of the UK.</t>
  </si>
  <si>
    <t>Use this section to consider both how much your site could be  vulnerable to heat and how much your site can reduce the extreme heat. Some sites, which are dominated by buildings and dark, hard surfaces, perhaps facing south and in urban areas, are very vulnerable and heat should be a matter of urgent consideration and action.</t>
  </si>
  <si>
    <t>The questions are looking at the whole site. You can use the notes to remind yourself where the hottest areas are or where they are shaded and cool regularly. You can also keep notes on ideas you have for some areas to use trees, shrubs, water, colour or wind to cool the area.</t>
  </si>
  <si>
    <t>Temperature</t>
  </si>
  <si>
    <r>
      <t xml:space="preserve">We have areas of the </t>
    </r>
    <r>
      <rPr>
        <b/>
        <sz val="12"/>
        <color rgb="FF000000"/>
        <rFont val="Lucida Sans"/>
        <family val="2"/>
      </rPr>
      <t xml:space="preserve">grounds </t>
    </r>
    <r>
      <rPr>
        <sz val="12"/>
        <color rgb="FF000000"/>
        <rFont val="Lucida Sans"/>
        <family val="2"/>
      </rPr>
      <t>which get very hot in the summer, through being in the full sun.</t>
    </r>
  </si>
  <si>
    <r>
      <t xml:space="preserve">We have areas of the </t>
    </r>
    <r>
      <rPr>
        <b/>
        <sz val="12"/>
        <color theme="1"/>
        <rFont val="Lucida Sans"/>
        <family val="2"/>
      </rPr>
      <t>grounds</t>
    </r>
    <r>
      <rPr>
        <sz val="12"/>
        <color theme="1"/>
        <rFont val="Lucida Sans"/>
        <family val="2"/>
      </rPr>
      <t xml:space="preserve"> which are well shaded by buildings through the summer.</t>
    </r>
  </si>
  <si>
    <r>
      <t xml:space="preserve">We have areas of the </t>
    </r>
    <r>
      <rPr>
        <b/>
        <sz val="12"/>
        <color rgb="FF000000"/>
        <rFont val="Lucida Sans"/>
        <family val="2"/>
      </rPr>
      <t>grounds</t>
    </r>
    <r>
      <rPr>
        <sz val="12"/>
        <color rgb="FF000000"/>
        <rFont val="Lucida Sans"/>
        <family val="2"/>
      </rPr>
      <t xml:space="preserve"> which are well shaded by trees or shrubs through the summer.</t>
    </r>
  </si>
  <si>
    <r>
      <t>We have areas of the</t>
    </r>
    <r>
      <rPr>
        <b/>
        <sz val="12"/>
        <color rgb="FF000000"/>
        <rFont val="Lucida Sans"/>
        <family val="2"/>
      </rPr>
      <t xml:space="preserve"> building</t>
    </r>
    <r>
      <rPr>
        <sz val="12"/>
        <color rgb="FF000000"/>
        <rFont val="Lucida Sans"/>
        <family val="2"/>
      </rPr>
      <t xml:space="preserve"> which are shaded by trees or shrubs through the summer.</t>
    </r>
  </si>
  <si>
    <r>
      <t xml:space="preserve">The outdoor </t>
    </r>
    <r>
      <rPr>
        <b/>
        <sz val="12"/>
        <color theme="1"/>
        <rFont val="Lucida Sans"/>
        <family val="2"/>
      </rPr>
      <t>surfaces</t>
    </r>
    <r>
      <rPr>
        <sz val="12"/>
        <color theme="1"/>
        <rFont val="Lucida Sans"/>
        <family val="2"/>
      </rPr>
      <t xml:space="preserve"> in our school can overheat and can be too hot to touch.</t>
    </r>
  </si>
  <si>
    <t>Some of the indoor area of our building overheats in the summer, or requires air conditioning.</t>
  </si>
  <si>
    <t>We have green walls or green roofs on our buildings.</t>
  </si>
  <si>
    <t>We have running water in areas of our grounds, even in summer.</t>
  </si>
  <si>
    <t>We have or are planning temporary shades such as sun sails, tarps, or sheets we can put up in the summer.</t>
  </si>
  <si>
    <t>We have seating or gathering areas which are sheltered from the full sun and are cooler than surrounding areas in summer.</t>
  </si>
  <si>
    <t>We plan on planting trees, hedges, or shrubs in a location which will shelter the school grounds or building.</t>
  </si>
  <si>
    <t>Considering: Cold Stress</t>
  </si>
  <si>
    <t>A warming planet puts more energy into our atmosphere. This extra energy is reflected in many ways - one way is increased winds around the planet. Your site may now experience more 'cold events' in winter and a more persistent wind, cooling the site down.</t>
  </si>
  <si>
    <t xml:space="preserve">Use this section to consider both how temperature varies around grounds and how much your site shelters you from the cold. </t>
  </si>
  <si>
    <t>The questions are looking at the whole site. You can use the notes to remind yourself where you can shelter and areas which remain colder for longer.</t>
  </si>
  <si>
    <t>Question</t>
  </si>
  <si>
    <t>We have areas of our grounds which feel colder than the rest of the site.</t>
  </si>
  <si>
    <t>We have areas of our site where frost or ice can sit for longer.</t>
  </si>
  <si>
    <t>We have areas of the grounds where frost, snow or ice rarely forms, even on a sub-zero temperature day.</t>
  </si>
  <si>
    <t>Some areas of our building struggle to stay warm on a cold day.</t>
  </si>
  <si>
    <t>We have seating or gathering areas which are more sheltered on a cold day.</t>
  </si>
  <si>
    <t>We plan on planting trees, hedges, or shrubs in a location which will shelter the school grounds or buildings.</t>
  </si>
  <si>
    <t>Considering: Wind Stress</t>
  </si>
  <si>
    <t>A warming planet puts more energy into our atmosphere. This extra energy is apparent in many ways - one way is increased winds around the planet. Your site may now experience more wind, both average wind days and extreme wind events during storms.</t>
  </si>
  <si>
    <t xml:space="preserve">Use this section to consider both how much wind you have on your site and how much your site shelters you from the winds. You should consider the average wind on your site and extreme wind events due to storms. </t>
  </si>
  <si>
    <t>The questions are looking at the whole site. You can use the notes to remind yourself where sheltered areas are, where constantly windy areas are or where wind has or does cause problems.</t>
  </si>
  <si>
    <t>We have areas of the grounds which are windy on many days through the year.</t>
  </si>
  <si>
    <t>We have areas of the grounds which are usually sheltered from the wind.</t>
  </si>
  <si>
    <t>We have trees, shrubs or hedges planted around our boundaries.</t>
  </si>
  <si>
    <t>We have trees, shrubs, or hedges planted close to our building (within 5 metres).</t>
  </si>
  <si>
    <t>We have had shrubs or trees damaged by winds within the last 5 years.</t>
  </si>
  <si>
    <t>Our buildings have been damaged by high winds within the last 5 years.</t>
  </si>
  <si>
    <t>We have plants, shrubs, hedges, or trees immediately next to sources of pollution (e.g. on the verge next to a road, but outside the school site).</t>
  </si>
  <si>
    <t>We have barriers such as a hedge or shrubs on the boundary, which could help block out sources of pollution next to the site.</t>
  </si>
  <si>
    <t>We have sources of pollution on our site and below adult head height - such as a boiler flue.</t>
  </si>
  <si>
    <t>We are next to significant sources of pollution from traffic - such as a busy road or intersection.</t>
  </si>
  <si>
    <t>We have an air quality plan which both reduces our school sources of air pollution, and/or which includes a planting scheme to reduce the pollution which gets onto our site.</t>
  </si>
  <si>
    <t>Results: Overall</t>
  </si>
  <si>
    <t>Above 50%? 
You are doing well, but you may want to develop this further</t>
  </si>
  <si>
    <t>Above 50%? 
You should look at what policies you have and perhaps consider your practice.</t>
  </si>
  <si>
    <t>Below 50%? 
Look to improve your vision and how you share that with others.</t>
  </si>
  <si>
    <t>Above 0%? Your site has some fundamental issues with providing nature, and/or your site management is working against nature.</t>
  </si>
  <si>
    <t>The higher the score, the more you are doing or plan to do for nature.</t>
  </si>
  <si>
    <t>Below 50%? 
There are more sustainability features you should consider for your site.</t>
  </si>
  <si>
    <t>A higher score here shows you need to consider the sustainability features of your site.</t>
  </si>
  <si>
    <t>Over 30%? 
Wind could be an issue on your site.</t>
  </si>
  <si>
    <t>The higher the score, the more features you have which shelter you from wind.</t>
  </si>
  <si>
    <t>Over 30%? 
Overheating could be an issue on your site.</t>
  </si>
  <si>
    <t xml:space="preserve">The higher the score, the more you are doing or plan to do to cool your site. </t>
  </si>
  <si>
    <t>Over 30%? 
Your site might have an issue in freezing conditions.</t>
  </si>
  <si>
    <t>The higher the score, the more you are doing or plan to do to create a site which is less prone to freezing conditions.</t>
  </si>
  <si>
    <t>Over 30%? 
Your site might have an issue with too much water, including flooding.</t>
  </si>
  <si>
    <t>The higher the score, the more you are doing or plan to do to manage water on your site, reducing the possibility of flooding.</t>
  </si>
  <si>
    <t>Over 30%? 
Your site might have an issue with drought conditions.</t>
  </si>
  <si>
    <t>The higher the score, the more you are doing or plan to do to manage water on your site, reducing drought conditions.</t>
  </si>
  <si>
    <t>Our site can squestrate carbon and/or we have plans to sequestrate more</t>
  </si>
  <si>
    <t>The higher the score the more efforts you have made to sequestrate more carbon into the soil of your site - such as trees, shrubs, plants and composting.</t>
  </si>
  <si>
    <t>Our site sequistrates little carbon at present</t>
  </si>
  <si>
    <t>Over 30%? 
Your site is unlikely to sequestrate much carbon, and is probably dominated by hard surfaces such as tarmac and artificial surfaces.</t>
  </si>
  <si>
    <t>Over 30%? 
Your site might have poor air quality.</t>
  </si>
  <si>
    <t>Your site currently protects the pupils from poor air quality.</t>
  </si>
  <si>
    <t>The higher the score, the more your site does to clean or protect the pupils from poor air quaility.</t>
  </si>
  <si>
    <t>Results: Policy &amp; Practice - Details</t>
  </si>
  <si>
    <t>Results: Climate Adapted School Grounds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</si>
</sst>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1"/>
      <color theme="1"/>
      <name val="Lucida Sans"/>
      <family val="2"/>
    </font>
    <font>
      <sz val="11"/>
      <name val="Lucida Sans"/>
      <family val="2"/>
    </font>
    <font>
      <sz val="11"/>
      <color theme="1"/>
      <name val="Calibri"/>
      <family val="2"/>
      <scheme val="minor"/>
    </font>
    <font>
      <sz val="14"/>
      <color theme="1"/>
      <name val="Lucida Sans"/>
      <family val="2"/>
    </font>
    <font>
      <b/>
      <sz val="14"/>
      <color theme="1"/>
      <name val="Lucida Sans"/>
      <family val="2"/>
    </font>
    <font>
      <sz val="14"/>
      <color theme="1"/>
      <name val="Calibri"/>
      <family val="2"/>
      <scheme val="minor"/>
    </font>
    <font>
      <b/>
      <sz val="11"/>
      <name val="Lucida Sans"/>
      <family val="2"/>
    </font>
    <font>
      <i/>
      <sz val="11"/>
      <color theme="1"/>
      <name val="Lucida Sans"/>
      <family val="2"/>
    </font>
    <font>
      <sz val="12"/>
      <color theme="1"/>
      <name val="Lucida Sans"/>
      <family val="2"/>
    </font>
    <font>
      <b/>
      <sz val="16"/>
      <color theme="1"/>
      <name val="Lucida Sans"/>
      <family val="2"/>
    </font>
    <font>
      <sz val="12"/>
      <color rgb="FF000000"/>
      <name val="Lucida Sans"/>
      <family val="2"/>
    </font>
    <font>
      <sz val="16"/>
      <color theme="1"/>
      <name val="Lucida Sans"/>
      <family val="2"/>
    </font>
    <font>
      <sz val="16"/>
      <color theme="1"/>
      <name val="Calibri"/>
      <family val="2"/>
      <scheme val="minor"/>
    </font>
    <font>
      <b/>
      <sz val="12"/>
      <color rgb="FF000000"/>
      <name val="Lucida Sans"/>
    </font>
    <font>
      <sz val="12"/>
      <color rgb="FF000000"/>
      <name val="Lucida Sans"/>
    </font>
    <font>
      <sz val="14"/>
      <color theme="1"/>
      <name val="Lucida Sans"/>
    </font>
    <font>
      <b/>
      <sz val="18"/>
      <color theme="1"/>
      <name val="Lucida Sans"/>
      <family val="2"/>
    </font>
    <font>
      <b/>
      <sz val="12"/>
      <color theme="1"/>
      <name val="Lucida Sans"/>
      <family val="2"/>
    </font>
    <font>
      <b/>
      <sz val="12"/>
      <name val="Lucida Sans"/>
      <family val="2"/>
    </font>
    <font>
      <sz val="12"/>
      <name val="Lucida Sans"/>
      <family val="2"/>
    </font>
    <font>
      <sz val="12"/>
      <color theme="1"/>
      <name val="Calibri"/>
      <family val="2"/>
      <scheme val="minor"/>
    </font>
    <font>
      <b/>
      <sz val="12"/>
      <color rgb="FF000000"/>
      <name val="Lucida Sans"/>
      <family val="2"/>
    </font>
    <font>
      <i/>
      <sz val="12"/>
      <color theme="1"/>
      <name val="Lucida Sans"/>
      <family val="2"/>
    </font>
    <font>
      <sz val="11"/>
      <name val="Calibri"/>
      <family val="2"/>
      <scheme val="minor"/>
    </font>
    <font>
      <sz val="8"/>
      <name val="Lucida Sans"/>
      <family val="2"/>
    </font>
    <font>
      <i/>
      <sz val="11"/>
      <name val="Lucida Sans"/>
      <family val="2"/>
    </font>
    <font>
      <sz val="11"/>
      <color rgb="FFFF0000"/>
      <name val="Lucida Sans"/>
      <family val="2"/>
    </font>
    <font>
      <sz val="11"/>
      <color theme="9"/>
      <name val="Lucida Sans"/>
      <family val="2"/>
    </font>
  </fonts>
  <fills count="8">
    <fill>
      <patternFill patternType="none"/>
    </fill>
    <fill>
      <patternFill patternType="gray125"/>
    </fill>
    <fill>
      <patternFill patternType="solid">
        <fgColor theme="2"/>
        <bgColor indexed="64"/>
      </patternFill>
    </fill>
    <fill>
      <patternFill patternType="solid">
        <fgColor rgb="FF9DBD37"/>
        <bgColor indexed="64"/>
      </patternFill>
    </fill>
    <fill>
      <patternFill patternType="solid">
        <fgColor rgb="FFCC3300"/>
        <bgColor indexed="64"/>
      </patternFill>
    </fill>
    <fill>
      <patternFill patternType="solid">
        <fgColor theme="9"/>
        <bgColor indexed="64"/>
      </patternFill>
    </fill>
    <fill>
      <patternFill patternType="solid">
        <fgColor rgb="FFC00000"/>
        <bgColor indexed="64"/>
      </patternFill>
    </fill>
    <fill>
      <patternFill patternType="solid">
        <fgColor rgb="FFFF00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9" fontId="3" fillId="0" borderId="0" applyFont="0" applyFill="0" applyBorder="0" applyAlignment="0" applyProtection="0"/>
  </cellStyleXfs>
  <cellXfs count="170">
    <xf numFmtId="0" fontId="0" fillId="0" borderId="0" xfId="0"/>
    <xf numFmtId="0" fontId="1" fillId="0" borderId="0" xfId="0" applyFont="1" applyAlignment="1">
      <alignment horizontal="left" vertical="center" wrapText="1"/>
    </xf>
    <xf numFmtId="0" fontId="2" fillId="0" borderId="0" xfId="0" applyFont="1" applyAlignment="1">
      <alignment horizontal="left" vertical="center" wrapText="1"/>
    </xf>
    <xf numFmtId="0" fontId="1" fillId="0" borderId="0" xfId="0" applyFont="1"/>
    <xf numFmtId="0" fontId="6" fillId="0" borderId="0" xfId="0" applyFont="1"/>
    <xf numFmtId="0" fontId="1" fillId="0" borderId="0" xfId="0" applyFont="1" applyAlignment="1">
      <alignment horizontal="center" vertical="center" wrapText="1"/>
    </xf>
    <xf numFmtId="0" fontId="1" fillId="0" borderId="0" xfId="0" applyFont="1" applyAlignment="1">
      <alignment wrapText="1"/>
    </xf>
    <xf numFmtId="0" fontId="0" fillId="0" borderId="0" xfId="0" applyAlignment="1">
      <alignment wrapText="1"/>
    </xf>
    <xf numFmtId="0" fontId="8" fillId="0" borderId="0" xfId="0" applyFont="1" applyAlignment="1">
      <alignment horizontal="left" vertical="center" wrapText="1"/>
    </xf>
    <xf numFmtId="0" fontId="8" fillId="0" borderId="0" xfId="0" applyFont="1" applyAlignment="1">
      <alignment wrapText="1"/>
    </xf>
    <xf numFmtId="0" fontId="1" fillId="0" borderId="0" xfId="0" applyFont="1" applyAlignment="1">
      <alignment horizontal="right" vertical="center" wrapText="1"/>
    </xf>
    <xf numFmtId="9" fontId="5" fillId="0" borderId="0" xfId="1" applyFont="1" applyAlignment="1">
      <alignment horizontal="center" vertical="center" wrapText="1"/>
    </xf>
    <xf numFmtId="9" fontId="5" fillId="0" borderId="0" xfId="1" applyFont="1" applyBorder="1" applyAlignment="1">
      <alignment horizontal="center" vertical="center" wrapText="1"/>
    </xf>
    <xf numFmtId="9" fontId="5" fillId="0" borderId="25" xfId="1" applyFont="1" applyBorder="1" applyAlignment="1">
      <alignment horizontal="center" vertical="center" wrapText="1"/>
    </xf>
    <xf numFmtId="9" fontId="5" fillId="0" borderId="24" xfId="1" applyFont="1" applyBorder="1" applyAlignment="1">
      <alignment horizontal="center" vertical="center" wrapText="1"/>
    </xf>
    <xf numFmtId="0" fontId="1" fillId="3" borderId="0" xfId="0" applyFont="1" applyFill="1" applyAlignment="1">
      <alignment wrapText="1"/>
    </xf>
    <xf numFmtId="0" fontId="13" fillId="0" borderId="0" xfId="0" applyFont="1"/>
    <xf numFmtId="0" fontId="12" fillId="0" borderId="0" xfId="0" applyFont="1" applyAlignment="1">
      <alignment horizontal="left" vertical="center"/>
    </xf>
    <xf numFmtId="0" fontId="12" fillId="0" borderId="0" xfId="0" applyFont="1"/>
    <xf numFmtId="0" fontId="10" fillId="0" borderId="0" xfId="0" applyFont="1"/>
    <xf numFmtId="0" fontId="4" fillId="0" borderId="0" xfId="0" applyFont="1"/>
    <xf numFmtId="0" fontId="4" fillId="0" borderId="0" xfId="0" applyFont="1" applyAlignment="1">
      <alignment horizontal="left" vertical="center"/>
    </xf>
    <xf numFmtId="0" fontId="16" fillId="0" borderId="0" xfId="0" applyFont="1"/>
    <xf numFmtId="0" fontId="9" fillId="0" borderId="0" xfId="0" applyFont="1" applyAlignment="1">
      <alignment horizontal="center" vertical="center"/>
    </xf>
    <xf numFmtId="0" fontId="9" fillId="0" borderId="0" xfId="0" applyFont="1" applyAlignment="1">
      <alignment horizontal="center" vertical="center" wrapText="1"/>
    </xf>
    <xf numFmtId="0" fontId="6" fillId="0" borderId="0" xfId="0" applyFont="1" applyAlignment="1">
      <alignment wrapText="1"/>
    </xf>
    <xf numFmtId="0" fontId="13" fillId="0" borderId="0" xfId="0" applyFont="1" applyAlignment="1">
      <alignment wrapText="1"/>
    </xf>
    <xf numFmtId="0" fontId="4" fillId="0" borderId="0" xfId="0" applyFont="1" applyAlignment="1">
      <alignment wrapText="1"/>
    </xf>
    <xf numFmtId="0" fontId="1" fillId="0" borderId="0" xfId="0" applyFont="1" applyAlignment="1">
      <alignment horizontal="left" wrapText="1"/>
    </xf>
    <xf numFmtId="0" fontId="9" fillId="0" borderId="0" xfId="0" applyFont="1"/>
    <xf numFmtId="2" fontId="9" fillId="0" borderId="0" xfId="0" applyNumberFormat="1" applyFont="1"/>
    <xf numFmtId="0" fontId="20" fillId="0" borderId="0" xfId="0" applyFont="1"/>
    <xf numFmtId="0" fontId="20" fillId="0" borderId="0" xfId="0" applyFont="1" applyAlignment="1">
      <alignment wrapText="1"/>
    </xf>
    <xf numFmtId="2" fontId="9" fillId="0" borderId="2" xfId="0" applyNumberFormat="1" applyFont="1" applyBorder="1" applyAlignment="1">
      <alignment horizontal="center" vertical="center"/>
    </xf>
    <xf numFmtId="0" fontId="18" fillId="2" borderId="3" xfId="0" applyFont="1" applyFill="1" applyBorder="1" applyAlignment="1">
      <alignment horizontal="left" vertical="center" wrapText="1"/>
    </xf>
    <xf numFmtId="0" fontId="20" fillId="2" borderId="3"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0" borderId="0" xfId="0" applyFont="1" applyAlignment="1">
      <alignment horizontal="left" vertical="center"/>
    </xf>
    <xf numFmtId="2" fontId="9" fillId="0" borderId="5" xfId="0" applyNumberFormat="1" applyFont="1" applyBorder="1" applyAlignment="1">
      <alignment horizontal="center" vertical="center"/>
    </xf>
    <xf numFmtId="0" fontId="9" fillId="0" borderId="1" xfId="0" applyFont="1" applyBorder="1" applyAlignment="1">
      <alignment horizontal="left" vertical="center" wrapText="1"/>
    </xf>
    <xf numFmtId="0" fontId="20" fillId="0" borderId="1" xfId="0" applyFont="1" applyBorder="1" applyAlignment="1">
      <alignment horizontal="center" vertical="center" wrapText="1"/>
    </xf>
    <xf numFmtId="0" fontId="9" fillId="0" borderId="6" xfId="0" applyFont="1" applyBorder="1" applyAlignment="1">
      <alignment horizontal="left" vertical="center"/>
    </xf>
    <xf numFmtId="0" fontId="20" fillId="0" borderId="1" xfId="0" applyFont="1" applyBorder="1" applyAlignment="1">
      <alignment horizontal="left" vertical="center" wrapText="1"/>
    </xf>
    <xf numFmtId="2" fontId="9" fillId="0" borderId="7" xfId="0" applyNumberFormat="1" applyFont="1" applyBorder="1" applyAlignment="1">
      <alignment horizontal="center" vertical="center"/>
    </xf>
    <xf numFmtId="0" fontId="9" fillId="0" borderId="8" xfId="0" applyFont="1" applyBorder="1" applyAlignment="1">
      <alignment horizontal="left" vertical="center" wrapText="1"/>
    </xf>
    <xf numFmtId="0" fontId="20" fillId="0" borderId="8" xfId="0" applyFont="1" applyBorder="1" applyAlignment="1">
      <alignment horizontal="center" vertical="center" wrapText="1"/>
    </xf>
    <xf numFmtId="0" fontId="9" fillId="0" borderId="9" xfId="0" applyFont="1" applyBorder="1" applyAlignment="1">
      <alignment horizontal="left" vertical="center"/>
    </xf>
    <xf numFmtId="2" fontId="21" fillId="0" borderId="0" xfId="0" applyNumberFormat="1" applyFont="1"/>
    <xf numFmtId="0" fontId="21" fillId="0" borderId="0" xfId="0" applyFont="1"/>
    <xf numFmtId="0" fontId="21" fillId="0" borderId="0" xfId="0" applyFont="1" applyAlignment="1">
      <alignment wrapText="1"/>
    </xf>
    <xf numFmtId="0" fontId="9" fillId="0" borderId="0" xfId="0" applyFont="1" applyAlignment="1">
      <alignment wrapText="1"/>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21" fillId="0" borderId="0" xfId="0" applyFont="1" applyAlignment="1">
      <alignment vertical="top" wrapText="1"/>
    </xf>
    <xf numFmtId="0" fontId="21" fillId="0" borderId="0" xfId="0" applyFont="1" applyAlignment="1">
      <alignment vertical="top"/>
    </xf>
    <xf numFmtId="0" fontId="18" fillId="0" borderId="2" xfId="0" applyFont="1" applyBorder="1" applyAlignment="1">
      <alignment horizontal="center" vertical="center"/>
    </xf>
    <xf numFmtId="0" fontId="20" fillId="2" borderId="3" xfId="0" applyFont="1" applyFill="1" applyBorder="1" applyAlignment="1">
      <alignment horizontal="center" vertical="center"/>
    </xf>
    <xf numFmtId="0" fontId="20" fillId="0" borderId="5" xfId="0" applyFont="1" applyBorder="1" applyAlignment="1">
      <alignment horizontal="center" vertical="center"/>
    </xf>
    <xf numFmtId="0" fontId="20" fillId="0" borderId="1" xfId="0" applyFont="1" applyBorder="1" applyAlignment="1">
      <alignment horizontal="center" vertical="center"/>
    </xf>
    <xf numFmtId="0" fontId="9" fillId="0" borderId="6" xfId="0" applyFont="1" applyBorder="1" applyAlignment="1">
      <alignment horizontal="center" vertical="center" wrapText="1"/>
    </xf>
    <xf numFmtId="0" fontId="9" fillId="0" borderId="6" xfId="0" applyFont="1" applyBorder="1"/>
    <xf numFmtId="2" fontId="20" fillId="0" borderId="7" xfId="0" applyNumberFormat="1" applyFont="1" applyBorder="1" applyAlignment="1">
      <alignment horizontal="center" vertical="center"/>
    </xf>
    <xf numFmtId="0" fontId="20" fillId="0" borderId="8" xfId="0" applyFont="1" applyBorder="1" applyAlignment="1">
      <alignment horizontal="left" vertical="center" wrapText="1"/>
    </xf>
    <xf numFmtId="0" fontId="20" fillId="0" borderId="8" xfId="0" applyFont="1" applyBorder="1" applyAlignment="1">
      <alignment horizontal="center" vertical="center"/>
    </xf>
    <xf numFmtId="0" fontId="9" fillId="0" borderId="9" xfId="0" applyFont="1" applyBorder="1" applyAlignment="1">
      <alignment horizontal="center" vertical="center"/>
    </xf>
    <xf numFmtId="0" fontId="18" fillId="2" borderId="2" xfId="0" applyFont="1" applyFill="1" applyBorder="1" applyAlignment="1">
      <alignment horizontal="center" vertical="center"/>
    </xf>
    <xf numFmtId="0" fontId="9" fillId="2" borderId="3" xfId="0" applyFont="1" applyFill="1" applyBorder="1" applyAlignment="1">
      <alignment horizontal="left" vertical="center" wrapText="1"/>
    </xf>
    <xf numFmtId="0" fontId="11" fillId="0" borderId="1" xfId="0" applyFont="1" applyBorder="1" applyAlignment="1">
      <alignment horizontal="left" vertical="center" wrapText="1"/>
    </xf>
    <xf numFmtId="2" fontId="9" fillId="0" borderId="0" xfId="0" applyNumberFormat="1" applyFont="1" applyAlignment="1">
      <alignment horizontal="center" vertical="center" wrapText="1"/>
    </xf>
    <xf numFmtId="0" fontId="9" fillId="0" borderId="0" xfId="0" applyFont="1" applyAlignment="1">
      <alignment horizontal="center" wrapText="1"/>
    </xf>
    <xf numFmtId="2" fontId="18" fillId="0" borderId="2" xfId="0" applyNumberFormat="1" applyFont="1" applyBorder="1" applyAlignment="1">
      <alignment horizontal="center" vertical="center"/>
    </xf>
    <xf numFmtId="0" fontId="9" fillId="0" borderId="7" xfId="0"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wrapText="1"/>
    </xf>
    <xf numFmtId="0" fontId="9" fillId="0" borderId="8" xfId="0" applyFont="1" applyBorder="1" applyAlignment="1">
      <alignment wrapText="1"/>
    </xf>
    <xf numFmtId="0" fontId="18" fillId="2" borderId="1" xfId="0" applyFont="1" applyFill="1" applyBorder="1" applyAlignment="1">
      <alignment horizontal="left" vertical="center" wrapText="1"/>
    </xf>
    <xf numFmtId="0" fontId="18" fillId="2" borderId="1"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0" xfId="0" applyFont="1" applyFill="1" applyAlignment="1">
      <alignment horizontal="left" vertical="center"/>
    </xf>
    <xf numFmtId="0" fontId="9" fillId="0" borderId="19" xfId="0" applyFont="1" applyBorder="1" applyAlignment="1">
      <alignment horizontal="right" vertical="center" wrapText="1"/>
    </xf>
    <xf numFmtId="0" fontId="9" fillId="0" borderId="0" xfId="0" applyFont="1" applyAlignment="1">
      <alignment horizontal="right" vertical="center" wrapText="1"/>
    </xf>
    <xf numFmtId="9" fontId="18" fillId="0" borderId="0" xfId="0" applyNumberFormat="1" applyFont="1" applyAlignment="1">
      <alignment horizontal="center" wrapText="1"/>
    </xf>
    <xf numFmtId="0" fontId="9" fillId="0" borderId="0" xfId="0" applyFont="1" applyAlignment="1">
      <alignment horizontal="left" vertical="center" wrapText="1"/>
    </xf>
    <xf numFmtId="0" fontId="20" fillId="0" borderId="0" xfId="0" applyFont="1" applyAlignment="1">
      <alignment horizontal="center" vertical="center" wrapText="1"/>
    </xf>
    <xf numFmtId="2" fontId="9" fillId="0" borderId="0" xfId="0" applyNumberFormat="1" applyFont="1" applyAlignment="1">
      <alignment horizontal="center" vertical="center"/>
    </xf>
    <xf numFmtId="0" fontId="20" fillId="0" borderId="0" xfId="0" applyFont="1" applyAlignment="1">
      <alignment horizontal="center" vertical="center"/>
    </xf>
    <xf numFmtId="0" fontId="7" fillId="0" borderId="0" xfId="0" applyFont="1" applyAlignment="1">
      <alignment horizontal="center" vertical="center" wrapText="1"/>
    </xf>
    <xf numFmtId="0" fontId="7" fillId="0" borderId="14" xfId="0" applyFont="1" applyBorder="1" applyAlignment="1">
      <alignment horizontal="center" vertical="center" wrapText="1"/>
    </xf>
    <xf numFmtId="0" fontId="2" fillId="0" borderId="0" xfId="0" applyFont="1" applyAlignment="1">
      <alignment horizontal="center" vertical="center" wrapText="1"/>
    </xf>
    <xf numFmtId="0" fontId="2" fillId="0" borderId="13" xfId="0" applyFont="1" applyBorder="1" applyAlignment="1">
      <alignment horizontal="center" vertical="center" wrapText="1"/>
    </xf>
    <xf numFmtId="2" fontId="2" fillId="0" borderId="0" xfId="0" applyNumberFormat="1" applyFont="1" applyAlignment="1">
      <alignment horizontal="center" vertical="center" wrapText="1"/>
    </xf>
    <xf numFmtId="2" fontId="2" fillId="0" borderId="0" xfId="0" applyNumberFormat="1" applyFont="1" applyAlignment="1">
      <alignment horizontal="left" vertical="center" wrapText="1"/>
    </xf>
    <xf numFmtId="1" fontId="2" fillId="0" borderId="0" xfId="0" applyNumberFormat="1" applyFont="1" applyAlignment="1">
      <alignment horizontal="center" vertical="center" wrapText="1"/>
    </xf>
    <xf numFmtId="0" fontId="2" fillId="0" borderId="15" xfId="0" applyFont="1" applyBorder="1" applyAlignment="1">
      <alignment horizontal="left" vertical="center" wrapText="1"/>
    </xf>
    <xf numFmtId="9" fontId="2" fillId="0" borderId="10" xfId="1" applyFont="1" applyFill="1" applyBorder="1" applyAlignment="1">
      <alignment horizontal="center" vertical="center" wrapText="1"/>
    </xf>
    <xf numFmtId="0" fontId="2" fillId="0" borderId="16" xfId="0" applyFont="1" applyBorder="1" applyAlignment="1">
      <alignment horizontal="left" vertical="center" wrapText="1"/>
    </xf>
    <xf numFmtId="0" fontId="2" fillId="0" borderId="11" xfId="0" applyFont="1" applyBorder="1" applyAlignment="1">
      <alignment horizontal="center" vertical="center" wrapText="1"/>
    </xf>
    <xf numFmtId="0" fontId="2" fillId="0" borderId="17" xfId="0" applyFont="1" applyBorder="1" applyAlignment="1">
      <alignment horizontal="left" vertical="center" wrapText="1"/>
    </xf>
    <xf numFmtId="0" fontId="2" fillId="0" borderId="14" xfId="0" applyFont="1" applyBorder="1" applyAlignment="1">
      <alignment horizontal="center" vertical="center" wrapText="1"/>
    </xf>
    <xf numFmtId="0" fontId="2" fillId="0" borderId="14" xfId="0" applyFont="1" applyBorder="1" applyAlignment="1">
      <alignment horizontal="left" vertical="center" wrapText="1"/>
    </xf>
    <xf numFmtId="0" fontId="2" fillId="0" borderId="0" xfId="0" applyFont="1" applyAlignment="1">
      <alignment wrapText="1"/>
    </xf>
    <xf numFmtId="0" fontId="2" fillId="0" borderId="15" xfId="0" applyFont="1" applyBorder="1" applyAlignment="1">
      <alignment wrapText="1"/>
    </xf>
    <xf numFmtId="0" fontId="2" fillId="0" borderId="16" xfId="0" applyFont="1" applyBorder="1" applyAlignment="1">
      <alignment wrapText="1"/>
    </xf>
    <xf numFmtId="0" fontId="2" fillId="0" borderId="17" xfId="0" applyFont="1" applyBorder="1" applyAlignment="1">
      <alignment wrapText="1"/>
    </xf>
    <xf numFmtId="0" fontId="2" fillId="0" borderId="10" xfId="0" applyFont="1" applyBorder="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horizontal="left" vertical="center" wrapText="1"/>
    </xf>
    <xf numFmtId="9" fontId="2" fillId="0" borderId="13" xfId="1" applyFont="1" applyFill="1" applyBorder="1" applyAlignment="1">
      <alignment horizontal="center" vertical="center" wrapText="1"/>
    </xf>
    <xf numFmtId="0" fontId="24" fillId="0" borderId="10" xfId="0" applyFont="1" applyBorder="1" applyAlignment="1">
      <alignment horizontal="center" vertical="center" wrapText="1"/>
    </xf>
    <xf numFmtId="9" fontId="2" fillId="0" borderId="0" xfId="1" applyFont="1" applyFill="1" applyBorder="1" applyAlignment="1">
      <alignment horizontal="center" vertical="center" wrapText="1"/>
    </xf>
    <xf numFmtId="0" fontId="24" fillId="0" borderId="14" xfId="0" applyFont="1" applyBorder="1" applyAlignment="1">
      <alignment horizontal="left" vertical="center" wrapText="1"/>
    </xf>
    <xf numFmtId="2" fontId="2" fillId="0" borderId="14" xfId="0" applyNumberFormat="1" applyFont="1" applyBorder="1" applyAlignment="1">
      <alignment horizontal="center" vertical="center" wrapText="1"/>
    </xf>
    <xf numFmtId="9" fontId="2" fillId="0" borderId="0" xfId="1" applyFont="1" applyFill="1" applyAlignment="1">
      <alignment horizontal="left" vertical="center" wrapText="1"/>
    </xf>
    <xf numFmtId="9" fontId="2" fillId="0" borderId="0" xfId="1" applyFont="1" applyFill="1" applyAlignment="1">
      <alignment horizontal="center" vertical="center" wrapText="1"/>
    </xf>
    <xf numFmtId="0" fontId="7" fillId="0" borderId="0" xfId="0" applyFont="1" applyAlignment="1">
      <alignment horizontal="left" vertical="center" wrapText="1"/>
    </xf>
    <xf numFmtId="0" fontId="26" fillId="0" borderId="0" xfId="0" applyFont="1" applyAlignment="1">
      <alignment horizontal="left" vertical="center" wrapText="1"/>
    </xf>
    <xf numFmtId="0" fontId="26" fillId="0" borderId="0" xfId="0" applyFont="1" applyAlignment="1">
      <alignment horizontal="center" vertical="center" wrapText="1"/>
    </xf>
    <xf numFmtId="9" fontId="26" fillId="0" borderId="0" xfId="1" applyFont="1" applyFill="1" applyAlignment="1">
      <alignment horizontal="center" vertical="center" wrapText="1"/>
    </xf>
    <xf numFmtId="0" fontId="26" fillId="0" borderId="0" xfId="0" applyFont="1" applyAlignment="1">
      <alignment wrapText="1"/>
    </xf>
    <xf numFmtId="0" fontId="2" fillId="0" borderId="11" xfId="0" applyFont="1" applyBorder="1" applyAlignment="1">
      <alignment horizontal="left" vertical="center" wrapText="1"/>
    </xf>
    <xf numFmtId="0" fontId="2" fillId="4" borderId="0" xfId="0" applyFont="1" applyFill="1" applyAlignment="1">
      <alignment horizontal="left" vertical="center" wrapText="1"/>
    </xf>
    <xf numFmtId="0" fontId="2" fillId="5" borderId="0" xfId="0" applyFont="1" applyFill="1" applyAlignment="1">
      <alignment horizontal="left" vertical="center" wrapText="1"/>
    </xf>
    <xf numFmtId="0" fontId="7" fillId="6" borderId="14" xfId="0" applyFont="1" applyFill="1" applyBorder="1" applyAlignment="1">
      <alignment horizontal="center" vertical="center" wrapText="1"/>
    </xf>
    <xf numFmtId="0" fontId="7" fillId="5" borderId="0" xfId="0" applyFont="1" applyFill="1" applyAlignment="1">
      <alignment horizontal="center" vertical="center" wrapText="1"/>
    </xf>
    <xf numFmtId="0" fontId="20" fillId="0" borderId="1" xfId="1" applyNumberFormat="1" applyFont="1" applyBorder="1" applyAlignment="1">
      <alignment horizontal="center" vertical="center" wrapText="1"/>
    </xf>
    <xf numFmtId="0" fontId="20" fillId="0" borderId="8" xfId="1" applyNumberFormat="1" applyFont="1" applyBorder="1" applyAlignment="1">
      <alignment horizontal="center" vertical="center" wrapText="1"/>
    </xf>
    <xf numFmtId="0" fontId="18" fillId="0" borderId="19" xfId="0" applyFont="1" applyBorder="1" applyAlignment="1">
      <alignment horizontal="center" wrapText="1"/>
    </xf>
    <xf numFmtId="0" fontId="27" fillId="0" borderId="0" xfId="0" applyFont="1" applyAlignment="1">
      <alignment horizontal="left" vertical="center" wrapText="1"/>
    </xf>
    <xf numFmtId="0" fontId="28" fillId="0" borderId="0" xfId="0" applyFont="1" applyAlignment="1">
      <alignment horizontal="left" vertical="center" wrapText="1"/>
    </xf>
    <xf numFmtId="0" fontId="7" fillId="7" borderId="14" xfId="0" applyFont="1" applyFill="1" applyBorder="1" applyAlignment="1">
      <alignment horizontal="center" vertical="center" wrapText="1"/>
    </xf>
    <xf numFmtId="9" fontId="2" fillId="0" borderId="0" xfId="0" applyNumberFormat="1" applyFont="1" applyAlignment="1">
      <alignment horizontal="center" vertical="center" wrapText="1"/>
    </xf>
    <xf numFmtId="0" fontId="2" fillId="7" borderId="0" xfId="0" applyFont="1" applyFill="1" applyAlignment="1">
      <alignment horizontal="left" vertical="center" wrapText="1"/>
    </xf>
    <xf numFmtId="0" fontId="0" fillId="0" borderId="0" xfId="0" applyAlignment="1">
      <alignment vertical="top"/>
    </xf>
    <xf numFmtId="0" fontId="1" fillId="0" borderId="0" xfId="0" applyFont="1" applyAlignment="1">
      <alignment horizontal="center" vertical="center" wrapText="1"/>
    </xf>
    <xf numFmtId="9" fontId="2" fillId="0" borderId="11" xfId="1" applyFont="1" applyFill="1" applyBorder="1" applyAlignment="1">
      <alignment horizontal="center" vertical="center" wrapText="1"/>
    </xf>
    <xf numFmtId="9" fontId="2" fillId="0" borderId="12" xfId="1"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Alignment="1">
      <alignment horizontal="center" vertical="center" wrapText="1"/>
    </xf>
    <xf numFmtId="9" fontId="2" fillId="0" borderId="10" xfId="1" applyFont="1" applyFill="1" applyBorder="1" applyAlignment="1">
      <alignment horizontal="center" vertical="center" wrapText="1"/>
    </xf>
    <xf numFmtId="0" fontId="7" fillId="0" borderId="13" xfId="0" applyFont="1" applyBorder="1" applyAlignment="1">
      <alignment horizontal="center" vertical="center" wrapText="1"/>
    </xf>
    <xf numFmtId="2" fontId="18" fillId="0" borderId="0" xfId="0" applyNumberFormat="1" applyFont="1" applyAlignment="1">
      <alignment horizontal="center" vertical="center"/>
    </xf>
    <xf numFmtId="0" fontId="17" fillId="3" borderId="0" xfId="0" applyFont="1" applyFill="1" applyAlignment="1">
      <alignment horizontal="center" vertical="center" wrapText="1"/>
    </xf>
    <xf numFmtId="0" fontId="11" fillId="0" borderId="0" xfId="0" applyFont="1" applyAlignment="1">
      <alignment horizontal="left" vertical="center" wrapText="1"/>
    </xf>
    <xf numFmtId="0" fontId="15" fillId="0" borderId="0" xfId="0" applyFont="1" applyAlignment="1">
      <alignment horizontal="left" vertical="center" wrapText="1"/>
    </xf>
    <xf numFmtId="0" fontId="9" fillId="0" borderId="0" xfId="0" applyFont="1" applyAlignment="1">
      <alignment horizontal="left" vertical="center" wrapText="1"/>
    </xf>
    <xf numFmtId="2" fontId="17" fillId="3" borderId="0" xfId="0" applyNumberFormat="1" applyFont="1" applyFill="1" applyAlignment="1">
      <alignment horizontal="center" vertical="center"/>
    </xf>
    <xf numFmtId="0" fontId="19" fillId="0" borderId="0" xfId="0" applyFont="1" applyAlignment="1">
      <alignment horizontal="left" wrapText="1"/>
    </xf>
    <xf numFmtId="0" fontId="17" fillId="3" borderId="27" xfId="0" applyFont="1" applyFill="1" applyBorder="1" applyAlignment="1">
      <alignment horizontal="center" vertical="center" wrapText="1"/>
    </xf>
    <xf numFmtId="0" fontId="17" fillId="3" borderId="28" xfId="0" applyFont="1" applyFill="1" applyBorder="1" applyAlignment="1">
      <alignment horizontal="center" vertical="center" wrapText="1"/>
    </xf>
    <xf numFmtId="0" fontId="17" fillId="3" borderId="29" xfId="0" applyFont="1" applyFill="1" applyBorder="1" applyAlignment="1">
      <alignment horizontal="center" vertical="center" wrapText="1"/>
    </xf>
    <xf numFmtId="0" fontId="23" fillId="0" borderId="18"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26" xfId="0" applyFont="1" applyBorder="1" applyAlignment="1">
      <alignment horizontal="center" vertical="center" wrapText="1"/>
    </xf>
    <xf numFmtId="0" fontId="9" fillId="3" borderId="14" xfId="0" applyFont="1" applyFill="1" applyBorder="1" applyAlignment="1">
      <alignment horizontal="center" vertical="center"/>
    </xf>
    <xf numFmtId="0" fontId="9" fillId="0" borderId="0" xfId="0" applyFont="1" applyAlignment="1">
      <alignment horizontal="left" wrapText="1"/>
    </xf>
    <xf numFmtId="0" fontId="18" fillId="2" borderId="18" xfId="0" applyFont="1" applyFill="1" applyBorder="1" applyAlignment="1">
      <alignment horizontal="left" vertical="center" wrapText="1"/>
    </xf>
    <xf numFmtId="0" fontId="18" fillId="2" borderId="20" xfId="0" applyFont="1" applyFill="1" applyBorder="1" applyAlignment="1">
      <alignment horizontal="left" vertical="center" wrapText="1"/>
    </xf>
    <xf numFmtId="0" fontId="17" fillId="3" borderId="0" xfId="0" applyFont="1" applyFill="1" applyAlignment="1">
      <alignment horizontal="center" vertical="center"/>
    </xf>
    <xf numFmtId="0" fontId="18" fillId="3" borderId="21" xfId="0" applyFont="1" applyFill="1" applyBorder="1" applyAlignment="1">
      <alignment horizontal="left" vertical="center"/>
    </xf>
    <xf numFmtId="0" fontId="18" fillId="3" borderId="22" xfId="0" applyFont="1" applyFill="1" applyBorder="1" applyAlignment="1">
      <alignment horizontal="left" vertical="center"/>
    </xf>
    <xf numFmtId="0" fontId="18" fillId="3" borderId="23" xfId="0" applyFont="1" applyFill="1" applyBorder="1" applyAlignment="1">
      <alignment horizontal="left" vertical="center"/>
    </xf>
    <xf numFmtId="0" fontId="9" fillId="0" borderId="0" xfId="0" applyFont="1" applyAlignment="1">
      <alignment horizontal="left" vertical="top" wrapText="1"/>
    </xf>
    <xf numFmtId="0" fontId="9" fillId="0" borderId="0" xfId="0" applyFont="1" applyAlignment="1">
      <alignment horizontal="center" wrapText="1"/>
    </xf>
    <xf numFmtId="0" fontId="9" fillId="0" borderId="0" xfId="0" applyFont="1" applyAlignment="1">
      <alignment horizontal="center" vertical="center" wrapText="1"/>
    </xf>
    <xf numFmtId="0" fontId="9" fillId="0" borderId="0" xfId="0" applyFont="1" applyAlignment="1">
      <alignment horizontal="center" vertical="top" wrapText="1"/>
    </xf>
    <xf numFmtId="2" fontId="17" fillId="0" borderId="0" xfId="0" applyNumberFormat="1" applyFont="1" applyAlignment="1">
      <alignment horizontal="center" vertical="center"/>
    </xf>
    <xf numFmtId="2" fontId="10" fillId="3" borderId="0" xfId="0" applyNumberFormat="1" applyFont="1" applyFill="1" applyAlignment="1">
      <alignment horizontal="center" vertical="center"/>
    </xf>
    <xf numFmtId="0" fontId="1" fillId="0" borderId="0" xfId="0" applyFont="1" applyAlignment="1">
      <alignment horizontal="right" vertical="center" wrapText="1"/>
    </xf>
    <xf numFmtId="0" fontId="1" fillId="0" borderId="24" xfId="0" applyFont="1" applyBorder="1" applyAlignment="1">
      <alignment horizontal="left" vertical="center" wrapText="1"/>
    </xf>
    <xf numFmtId="0" fontId="1" fillId="0" borderId="24" xfId="0" applyFont="1" applyBorder="1" applyAlignment="1">
      <alignment horizontal="right" vertical="center" wrapText="1"/>
    </xf>
  </cellXfs>
  <cellStyles count="2">
    <cellStyle name="Normal" xfId="0" builtinId="0"/>
    <cellStyle name="Percent" xfId="1" builtinId="5"/>
  </cellStyles>
  <dxfs count="6">
    <dxf>
      <font>
        <color rgb="FF9C0006"/>
      </font>
      <fill>
        <patternFill>
          <bgColor rgb="FFFFC7CE"/>
        </patternFill>
      </fill>
    </dxf>
    <dxf>
      <font>
        <b val="0"/>
        <i val="0"/>
        <strike val="0"/>
        <condense val="0"/>
        <extend val="0"/>
        <outline val="0"/>
        <shadow val="0"/>
        <u val="none"/>
        <vertAlign val="baseline"/>
        <sz val="11"/>
        <color auto="1"/>
        <name val="Lucida Sans"/>
        <family val="2"/>
        <scheme val="none"/>
      </font>
      <fill>
        <patternFill patternType="none">
          <fgColor indexed="64"/>
          <bgColor auto="1"/>
        </patternFill>
      </fill>
      <alignment horizontal="center" vertical="center" textRotation="0" wrapText="1" indent="0" justifyLastLine="0" shrinkToFit="0" readingOrder="0"/>
      <border outline="0">
        <left style="medium">
          <color indexed="64"/>
        </left>
      </border>
    </dxf>
    <dxf>
      <font>
        <b val="0"/>
        <i val="0"/>
        <strike val="0"/>
        <condense val="0"/>
        <extend val="0"/>
        <outline val="0"/>
        <shadow val="0"/>
        <u val="none"/>
        <vertAlign val="baseline"/>
        <sz val="11"/>
        <color auto="1"/>
        <name val="Lucida Sans"/>
        <family val="2"/>
        <scheme val="none"/>
      </font>
      <fill>
        <patternFill patternType="none">
          <fgColor indexed="64"/>
          <bgColor auto="1"/>
        </patternFill>
      </fill>
      <alignment horizontal="left" vertical="center" textRotation="0" wrapText="1" indent="0" justifyLastLine="0" shrinkToFit="0" readingOrder="0"/>
    </dxf>
    <dxf>
      <border outline="0">
        <left style="medium">
          <color indexed="64"/>
        </left>
        <right style="medium">
          <color indexed="64"/>
        </right>
        <top style="medium">
          <color indexed="64"/>
        </top>
        <bottom style="medium">
          <color indexed="64"/>
        </bottom>
      </border>
    </dxf>
    <dxf>
      <font>
        <strike val="0"/>
        <outline val="0"/>
        <shadow val="0"/>
        <u val="none"/>
        <vertAlign val="baseline"/>
        <sz val="11"/>
        <color auto="1"/>
        <name val="Lucida Sans"/>
        <family val="2"/>
        <scheme val="none"/>
      </font>
      <fill>
        <patternFill patternType="none">
          <fgColor indexed="64"/>
          <bgColor auto="1"/>
        </patternFill>
      </fill>
      <alignment textRotation="0" wrapText="1" indent="0" justifyLastLine="0" shrinkToFit="0" readingOrder="0"/>
    </dxf>
    <dxf>
      <font>
        <strike val="0"/>
        <outline val="0"/>
        <shadow val="0"/>
        <u val="none"/>
        <vertAlign val="baseline"/>
        <sz val="11"/>
        <color auto="1"/>
        <name val="Lucida Sans"/>
        <family val="2"/>
        <scheme val="none"/>
      </font>
      <fill>
        <patternFill patternType="none">
          <fgColor indexed="64"/>
          <bgColor auto="1"/>
        </patternFill>
      </fill>
      <alignment textRotation="0" wrapText="1" indent="0" justifyLastLine="0" shrinkToFit="0" readingOrder="0"/>
    </dxf>
  </dxfs>
  <tableStyles count="0" defaultTableStyle="TableStyleMedium2" defaultPivotStyle="PivotStyleLight16"/>
  <colors>
    <mruColors>
      <color rgb="FFCC3300"/>
      <color rgb="FF9DBD37"/>
      <color rgb="FFB73D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Ambition &amp; Policy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rgbClr val="00B050"/>
            </a:solidFill>
            <a:ln>
              <a:noFill/>
            </a:ln>
            <a:effectLst/>
          </c:spPr>
          <c:invertIfNegative val="0"/>
          <c:dPt>
            <c:idx val="0"/>
            <c:invertIfNegative val="0"/>
            <c:bubble3D val="0"/>
            <c:spPr>
              <a:solidFill>
                <a:schemeClr val="accent6"/>
              </a:solidFill>
              <a:ln>
                <a:solidFill>
                  <a:schemeClr val="accent6"/>
                </a:solidFill>
              </a:ln>
              <a:effectLst/>
            </c:spPr>
            <c:extLst>
              <c:ext xmlns:c16="http://schemas.microsoft.com/office/drawing/2014/chart" uri="{C3380CC4-5D6E-409C-BE32-E72D297353CC}">
                <c16:uniqueId val="{00000003-18BB-4BF5-B52E-7C0A4FDA7FF9}"/>
              </c:ext>
            </c:extLst>
          </c:dPt>
          <c:dPt>
            <c:idx val="1"/>
            <c:invertIfNegative val="0"/>
            <c:bubble3D val="0"/>
            <c:spPr>
              <a:solidFill>
                <a:srgbClr val="B73D40"/>
              </a:solidFill>
              <a:ln>
                <a:solidFill>
                  <a:srgbClr val="B73D40"/>
                </a:solidFill>
              </a:ln>
              <a:effectLst/>
            </c:spPr>
            <c:extLst>
              <c:ext xmlns:c16="http://schemas.microsoft.com/office/drawing/2014/chart" uri="{C3380CC4-5D6E-409C-BE32-E72D297353CC}">
                <c16:uniqueId val="{00000001-18BB-4BF5-B52E-7C0A4FDA7FF9}"/>
              </c:ext>
            </c:extLst>
          </c:dPt>
          <c:dPt>
            <c:idx val="2"/>
            <c:invertIfNegative val="0"/>
            <c:bubble3D val="0"/>
            <c:spPr>
              <a:solidFill>
                <a:schemeClr val="accent6"/>
              </a:solidFill>
              <a:ln>
                <a:solidFill>
                  <a:schemeClr val="accent6"/>
                </a:solidFill>
              </a:ln>
              <a:effectLst/>
            </c:spPr>
            <c:extLst>
              <c:ext xmlns:c16="http://schemas.microsoft.com/office/drawing/2014/chart" uri="{C3380CC4-5D6E-409C-BE32-E72D297353CC}">
                <c16:uniqueId val="{00000002-18BB-4BF5-B52E-7C0A4FDA7FF9}"/>
              </c:ext>
            </c:extLst>
          </c:dPt>
          <c:cat>
            <c:strRef>
              <c:f>Introduction!$C$309:$C$311</c:f>
              <c:strCache>
                <c:ptCount val="3"/>
                <c:pt idx="0">
                  <c:v>You have a range of policies in place across climate change, sustainability, outdoor learning and play (themes which interact with each other).</c:v>
                </c:pt>
                <c:pt idx="1">
                  <c:v>You have a lack of policy, or policy which is not focussed on the themes of climate change, sustainability, outdoor learning and play (themes which interact with each other).</c:v>
                </c:pt>
                <c:pt idx="2">
                  <c:v>You have an ambition to improve, and hope for many changes in the future.</c:v>
                </c:pt>
              </c:strCache>
            </c:strRef>
          </c:cat>
          <c:val>
            <c:numRef>
              <c:f>Introduction!$D$309:$D$311</c:f>
              <c:numCache>
                <c:formatCode>0%</c:formatCode>
                <c:ptCount val="3"/>
                <c:pt idx="0">
                  <c:v>0</c:v>
                </c:pt>
                <c:pt idx="1">
                  <c:v>0</c:v>
                </c:pt>
                <c:pt idx="2">
                  <c:v>0</c:v>
                </c:pt>
              </c:numCache>
            </c:numRef>
          </c:val>
          <c:extLst>
            <c:ext xmlns:c16="http://schemas.microsoft.com/office/drawing/2014/chart" uri="{C3380CC4-5D6E-409C-BE32-E72D297353CC}">
              <c16:uniqueId val="{00000000-18BB-4BF5-B52E-7C0A4FDA7FF9}"/>
            </c:ext>
          </c:extLst>
        </c:ser>
        <c:dLbls>
          <c:showLegendKey val="0"/>
          <c:showVal val="0"/>
          <c:showCatName val="0"/>
          <c:showSerName val="0"/>
          <c:showPercent val="0"/>
          <c:showBubbleSize val="0"/>
        </c:dLbls>
        <c:gapWidth val="182"/>
        <c:axId val="541554424"/>
        <c:axId val="541554784"/>
      </c:barChart>
      <c:catAx>
        <c:axId val="541554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784"/>
        <c:crosses val="autoZero"/>
        <c:auto val="1"/>
        <c:lblAlgn val="ctr"/>
        <c:lblOffset val="100"/>
        <c:noMultiLvlLbl val="0"/>
      </c:catAx>
      <c:valAx>
        <c:axId val="54155478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424"/>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Nature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cat>
            <c:strRef>
              <c:f>Introduction!$C$350:$C$351</c:f>
              <c:strCache>
                <c:ptCount val="2"/>
                <c:pt idx="0">
                  <c:v>How good is our site for nature?</c:v>
                </c:pt>
                <c:pt idx="1">
                  <c:v>Can we improve our site for nature?</c:v>
                </c:pt>
              </c:strCache>
            </c:strRef>
          </c:cat>
          <c:val>
            <c:numRef>
              <c:f>Introduction!$D$350:$D$351</c:f>
              <c:numCache>
                <c:formatCode>0%</c:formatCode>
                <c:ptCount val="2"/>
                <c:pt idx="0">
                  <c:v>0</c:v>
                </c:pt>
                <c:pt idx="1">
                  <c:v>0</c:v>
                </c:pt>
              </c:numCache>
            </c:numRef>
          </c:val>
          <c:extLst>
            <c:ext xmlns:c16="http://schemas.microsoft.com/office/drawing/2014/chart" uri="{C3380CC4-5D6E-409C-BE32-E72D297353CC}">
              <c16:uniqueId val="{00000000-316B-48F8-AF24-BC7D870BC881}"/>
            </c:ext>
          </c:extLst>
        </c:ser>
        <c:dLbls>
          <c:showLegendKey val="0"/>
          <c:showVal val="0"/>
          <c:showCatName val="0"/>
          <c:showSerName val="0"/>
          <c:showPercent val="0"/>
          <c:showBubbleSize val="0"/>
        </c:dLbls>
        <c:gapWidth val="182"/>
        <c:axId val="570937296"/>
        <c:axId val="570938016"/>
      </c:barChart>
      <c:catAx>
        <c:axId val="5709372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938016"/>
        <c:crosses val="autoZero"/>
        <c:auto val="1"/>
        <c:lblAlgn val="ctr"/>
        <c:lblOffset val="100"/>
        <c:noMultiLvlLbl val="0"/>
      </c:catAx>
      <c:valAx>
        <c:axId val="570938016"/>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937296"/>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Sustainability Features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48684030200338874"/>
          <c:y val="0.30678246484698096"/>
          <c:w val="0.45762836805209478"/>
          <c:h val="0.50133773600880538"/>
        </c:manualLayout>
      </c:layout>
      <c:barChart>
        <c:barDir val="bar"/>
        <c:grouping val="clustered"/>
        <c:varyColors val="0"/>
        <c:ser>
          <c:idx val="0"/>
          <c:order val="0"/>
          <c:spPr>
            <a:solidFill>
              <a:schemeClr val="accent1"/>
            </a:solidFill>
            <a:ln>
              <a:noFill/>
            </a:ln>
            <a:effectLst/>
          </c:spPr>
          <c:invertIfNegative val="0"/>
          <c:dPt>
            <c:idx val="2"/>
            <c:invertIfNegative val="0"/>
            <c:bubble3D val="0"/>
            <c:spPr>
              <a:solidFill>
                <a:schemeClr val="accent6"/>
              </a:solidFill>
              <a:ln>
                <a:solidFill>
                  <a:schemeClr val="accent6"/>
                </a:solidFill>
              </a:ln>
              <a:effectLst/>
            </c:spPr>
            <c:extLst>
              <c:ext xmlns:c16="http://schemas.microsoft.com/office/drawing/2014/chart" uri="{C3380CC4-5D6E-409C-BE32-E72D297353CC}">
                <c16:uniqueId val="{00000005-91DF-43FB-8E94-6E7F2C39D994}"/>
              </c:ext>
            </c:extLst>
          </c:dPt>
          <c:cat>
            <c:strRef>
              <c:f>Introduction!$C$314:$C$315</c:f>
              <c:strCache>
                <c:ptCount val="2"/>
                <c:pt idx="0">
                  <c:v>How sustainable is our site?</c:v>
                </c:pt>
                <c:pt idx="1">
                  <c:v>Can we add more sustainable facilities/features to our site?</c:v>
                </c:pt>
              </c:strCache>
            </c:strRef>
          </c:cat>
          <c:val>
            <c:numRef>
              <c:f>Introduction!$D$314:$D$315</c:f>
              <c:numCache>
                <c:formatCode>0%</c:formatCode>
                <c:ptCount val="2"/>
                <c:pt idx="0">
                  <c:v>0</c:v>
                </c:pt>
                <c:pt idx="1">
                  <c:v>0</c:v>
                </c:pt>
              </c:numCache>
            </c:numRef>
          </c:val>
          <c:extLst>
            <c:ext xmlns:c16="http://schemas.microsoft.com/office/drawing/2014/chart" uri="{C3380CC4-5D6E-409C-BE32-E72D297353CC}">
              <c16:uniqueId val="{00000006-91DF-43FB-8E94-6E7F2C39D994}"/>
            </c:ext>
          </c:extLst>
        </c:ser>
        <c:dLbls>
          <c:showLegendKey val="0"/>
          <c:showVal val="0"/>
          <c:showCatName val="0"/>
          <c:showSerName val="0"/>
          <c:showPercent val="0"/>
          <c:showBubbleSize val="0"/>
        </c:dLbls>
        <c:gapWidth val="182"/>
        <c:axId val="541554424"/>
        <c:axId val="541554784"/>
      </c:barChart>
      <c:catAx>
        <c:axId val="541554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784"/>
        <c:crosses val="autoZero"/>
        <c:auto val="1"/>
        <c:lblAlgn val="ctr"/>
        <c:lblOffset val="100"/>
        <c:noMultiLvlLbl val="0"/>
      </c:catAx>
      <c:valAx>
        <c:axId val="54155478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424"/>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Wind on our site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Pt>
            <c:idx val="2"/>
            <c:invertIfNegative val="0"/>
            <c:bubble3D val="0"/>
            <c:spPr>
              <a:solidFill>
                <a:schemeClr val="accent6"/>
              </a:solidFill>
              <a:ln>
                <a:solidFill>
                  <a:schemeClr val="accent6"/>
                </a:solidFill>
              </a:ln>
              <a:effectLst/>
            </c:spPr>
            <c:extLst>
              <c:ext xmlns:c16="http://schemas.microsoft.com/office/drawing/2014/chart" uri="{C3380CC4-5D6E-409C-BE32-E72D297353CC}">
                <c16:uniqueId val="{00000005-106E-4879-8C70-6B700CE3FF4F}"/>
              </c:ext>
            </c:extLst>
          </c:dPt>
          <c:cat>
            <c:strRef>
              <c:f>Introduction!$C$316:$C$317</c:f>
              <c:strCache>
                <c:ptCount val="2"/>
                <c:pt idx="0">
                  <c:v>How much is wind an issue/could be an issue on our site?</c:v>
                </c:pt>
                <c:pt idx="1">
                  <c:v>We have features or plan features which will shelter us from the wind</c:v>
                </c:pt>
              </c:strCache>
            </c:strRef>
          </c:cat>
          <c:val>
            <c:numRef>
              <c:f>Introduction!$D$316:$D$317</c:f>
              <c:numCache>
                <c:formatCode>0%</c:formatCode>
                <c:ptCount val="2"/>
                <c:pt idx="0">
                  <c:v>0</c:v>
                </c:pt>
                <c:pt idx="1">
                  <c:v>0</c:v>
                </c:pt>
              </c:numCache>
            </c:numRef>
          </c:val>
          <c:extLst>
            <c:ext xmlns:c16="http://schemas.microsoft.com/office/drawing/2014/chart" uri="{C3380CC4-5D6E-409C-BE32-E72D297353CC}">
              <c16:uniqueId val="{00000006-106E-4879-8C70-6B700CE3FF4F}"/>
            </c:ext>
          </c:extLst>
        </c:ser>
        <c:dLbls>
          <c:showLegendKey val="0"/>
          <c:showVal val="0"/>
          <c:showCatName val="0"/>
          <c:showSerName val="0"/>
          <c:showPercent val="0"/>
          <c:showBubbleSize val="0"/>
        </c:dLbls>
        <c:gapWidth val="182"/>
        <c:axId val="541554424"/>
        <c:axId val="541554784"/>
      </c:barChart>
      <c:catAx>
        <c:axId val="541554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784"/>
        <c:crosses val="autoZero"/>
        <c:auto val="1"/>
        <c:lblAlgn val="ctr"/>
        <c:lblOffset val="100"/>
        <c:noMultiLvlLbl val="0"/>
      </c:catAx>
      <c:valAx>
        <c:axId val="54155478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424"/>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Heat on our site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Pt>
            <c:idx val="2"/>
            <c:invertIfNegative val="0"/>
            <c:bubble3D val="0"/>
            <c:spPr>
              <a:solidFill>
                <a:schemeClr val="accent6"/>
              </a:solidFill>
              <a:ln>
                <a:solidFill>
                  <a:schemeClr val="accent6"/>
                </a:solidFill>
              </a:ln>
              <a:effectLst/>
            </c:spPr>
            <c:extLst>
              <c:ext xmlns:c16="http://schemas.microsoft.com/office/drawing/2014/chart" uri="{C3380CC4-5D6E-409C-BE32-E72D297353CC}">
                <c16:uniqueId val="{00000005-9153-4979-A5E2-2F68755AAFFD}"/>
              </c:ext>
            </c:extLst>
          </c:dPt>
          <c:cat>
            <c:strRef>
              <c:f>Introduction!$C$319:$C$319</c:f>
              <c:strCache>
                <c:ptCount val="1"/>
                <c:pt idx="0">
                  <c:v>How much is heat an issue on our site?</c:v>
                </c:pt>
              </c:strCache>
            </c:strRef>
          </c:cat>
          <c:val>
            <c:numRef>
              <c:f>Introduction!$D$318:$D$319</c:f>
              <c:numCache>
                <c:formatCode>0%</c:formatCode>
                <c:ptCount val="2"/>
                <c:pt idx="0">
                  <c:v>0</c:v>
                </c:pt>
                <c:pt idx="1">
                  <c:v>0</c:v>
                </c:pt>
              </c:numCache>
            </c:numRef>
          </c:val>
          <c:extLst>
            <c:ext xmlns:c16="http://schemas.microsoft.com/office/drawing/2014/chart" uri="{C3380CC4-5D6E-409C-BE32-E72D297353CC}">
              <c16:uniqueId val="{00000006-9153-4979-A5E2-2F68755AAFFD}"/>
            </c:ext>
          </c:extLst>
        </c:ser>
        <c:dLbls>
          <c:showLegendKey val="0"/>
          <c:showVal val="0"/>
          <c:showCatName val="0"/>
          <c:showSerName val="0"/>
          <c:showPercent val="0"/>
          <c:showBubbleSize val="0"/>
        </c:dLbls>
        <c:gapWidth val="182"/>
        <c:axId val="541554424"/>
        <c:axId val="541554784"/>
      </c:barChart>
      <c:catAx>
        <c:axId val="541554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784"/>
        <c:crosses val="autoZero"/>
        <c:auto val="1"/>
        <c:lblAlgn val="ctr"/>
        <c:lblOffset val="100"/>
        <c:noMultiLvlLbl val="0"/>
      </c:catAx>
      <c:valAx>
        <c:axId val="54155478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424"/>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Cold</a:t>
            </a:r>
            <a:r>
              <a:rPr lang="en-US" baseline="0"/>
              <a:t> on our site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Pt>
            <c:idx val="2"/>
            <c:invertIfNegative val="0"/>
            <c:bubble3D val="0"/>
            <c:spPr>
              <a:solidFill>
                <a:schemeClr val="accent6"/>
              </a:solidFill>
              <a:ln>
                <a:solidFill>
                  <a:schemeClr val="accent6"/>
                </a:solidFill>
              </a:ln>
              <a:effectLst/>
            </c:spPr>
            <c:extLst>
              <c:ext xmlns:c16="http://schemas.microsoft.com/office/drawing/2014/chart" uri="{C3380CC4-5D6E-409C-BE32-E72D297353CC}">
                <c16:uniqueId val="{00000005-40D0-4021-9325-EE2EC075C533}"/>
              </c:ext>
            </c:extLst>
          </c:dPt>
          <c:cat>
            <c:strRef>
              <c:f>Introduction!$C$320:$C$321</c:f>
              <c:strCache>
                <c:ptCount val="2"/>
                <c:pt idx="0">
                  <c:v>Does our site have cold areas?</c:v>
                </c:pt>
                <c:pt idx="1">
                  <c:v>Do we currently provide shelter from the cold?</c:v>
                </c:pt>
              </c:strCache>
            </c:strRef>
          </c:cat>
          <c:val>
            <c:numRef>
              <c:f>Introduction!$D$320:$D$321</c:f>
              <c:numCache>
                <c:formatCode>0%</c:formatCode>
                <c:ptCount val="2"/>
                <c:pt idx="0">
                  <c:v>0</c:v>
                </c:pt>
                <c:pt idx="1">
                  <c:v>0</c:v>
                </c:pt>
              </c:numCache>
            </c:numRef>
          </c:val>
          <c:extLst>
            <c:ext xmlns:c16="http://schemas.microsoft.com/office/drawing/2014/chart" uri="{C3380CC4-5D6E-409C-BE32-E72D297353CC}">
              <c16:uniqueId val="{00000006-40D0-4021-9325-EE2EC075C533}"/>
            </c:ext>
          </c:extLst>
        </c:ser>
        <c:dLbls>
          <c:showLegendKey val="0"/>
          <c:showVal val="0"/>
          <c:showCatName val="0"/>
          <c:showSerName val="0"/>
          <c:showPercent val="0"/>
          <c:showBubbleSize val="0"/>
        </c:dLbls>
        <c:gapWidth val="182"/>
        <c:axId val="541554424"/>
        <c:axId val="541554784"/>
      </c:barChart>
      <c:catAx>
        <c:axId val="541554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784"/>
        <c:crosses val="autoZero"/>
        <c:auto val="1"/>
        <c:lblAlgn val="ctr"/>
        <c:lblOffset val="100"/>
        <c:noMultiLvlLbl val="0"/>
      </c:catAx>
      <c:valAx>
        <c:axId val="54155478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424"/>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Excess water on our site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Pt>
            <c:idx val="2"/>
            <c:invertIfNegative val="0"/>
            <c:bubble3D val="0"/>
            <c:spPr>
              <a:solidFill>
                <a:schemeClr val="accent6"/>
              </a:solidFill>
              <a:ln>
                <a:solidFill>
                  <a:schemeClr val="accent6"/>
                </a:solidFill>
              </a:ln>
              <a:effectLst/>
            </c:spPr>
            <c:extLst>
              <c:ext xmlns:c16="http://schemas.microsoft.com/office/drawing/2014/chart" uri="{C3380CC4-5D6E-409C-BE32-E72D297353CC}">
                <c16:uniqueId val="{00000005-6053-4AAA-BFE0-D21BD79540D8}"/>
              </c:ext>
            </c:extLst>
          </c:dPt>
          <c:cat>
            <c:strRef>
              <c:f>Introduction!$C$322:$C$323</c:f>
              <c:strCache>
                <c:ptCount val="2"/>
                <c:pt idx="0">
                  <c:v>Is excess water an issue on our site?</c:v>
                </c:pt>
                <c:pt idx="1">
                  <c:v>How does our site currently manage excess water?</c:v>
                </c:pt>
              </c:strCache>
            </c:strRef>
          </c:cat>
          <c:val>
            <c:numRef>
              <c:f>Introduction!$D$322:$D$323</c:f>
              <c:numCache>
                <c:formatCode>0%</c:formatCode>
                <c:ptCount val="2"/>
                <c:pt idx="0">
                  <c:v>0</c:v>
                </c:pt>
                <c:pt idx="1">
                  <c:v>0</c:v>
                </c:pt>
              </c:numCache>
            </c:numRef>
          </c:val>
          <c:extLst>
            <c:ext xmlns:c16="http://schemas.microsoft.com/office/drawing/2014/chart" uri="{C3380CC4-5D6E-409C-BE32-E72D297353CC}">
              <c16:uniqueId val="{00000006-6053-4AAA-BFE0-D21BD79540D8}"/>
            </c:ext>
          </c:extLst>
        </c:ser>
        <c:dLbls>
          <c:showLegendKey val="0"/>
          <c:showVal val="0"/>
          <c:showCatName val="0"/>
          <c:showSerName val="0"/>
          <c:showPercent val="0"/>
          <c:showBubbleSize val="0"/>
        </c:dLbls>
        <c:gapWidth val="182"/>
        <c:axId val="541554424"/>
        <c:axId val="541554784"/>
      </c:barChart>
      <c:catAx>
        <c:axId val="541554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784"/>
        <c:crosses val="autoZero"/>
        <c:auto val="1"/>
        <c:lblAlgn val="ctr"/>
        <c:lblOffset val="100"/>
        <c:noMultiLvlLbl val="0"/>
      </c:catAx>
      <c:valAx>
        <c:axId val="54155478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424"/>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Drought and our site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Pt>
            <c:idx val="2"/>
            <c:invertIfNegative val="0"/>
            <c:bubble3D val="0"/>
            <c:spPr>
              <a:solidFill>
                <a:schemeClr val="accent6"/>
              </a:solidFill>
              <a:ln>
                <a:solidFill>
                  <a:schemeClr val="accent6"/>
                </a:solidFill>
              </a:ln>
              <a:effectLst/>
            </c:spPr>
            <c:extLst>
              <c:ext xmlns:c16="http://schemas.microsoft.com/office/drawing/2014/chart" uri="{C3380CC4-5D6E-409C-BE32-E72D297353CC}">
                <c16:uniqueId val="{00000005-2051-47A9-9B38-394592654FE8}"/>
              </c:ext>
            </c:extLst>
          </c:dPt>
          <c:cat>
            <c:strRef>
              <c:f>Introduction!$C$324:$C$325</c:f>
              <c:strCache>
                <c:ptCount val="2"/>
                <c:pt idx="0">
                  <c:v>Is our site affected by or vulnerable to drought?</c:v>
                </c:pt>
                <c:pt idx="1">
                  <c:v>How well do we manage water on our site to reduce drought on our site?</c:v>
                </c:pt>
              </c:strCache>
            </c:strRef>
          </c:cat>
          <c:val>
            <c:numRef>
              <c:f>Introduction!$D$324:$D$325</c:f>
              <c:numCache>
                <c:formatCode>0%</c:formatCode>
                <c:ptCount val="2"/>
                <c:pt idx="0">
                  <c:v>0</c:v>
                </c:pt>
                <c:pt idx="1">
                  <c:v>0</c:v>
                </c:pt>
              </c:numCache>
            </c:numRef>
          </c:val>
          <c:extLst>
            <c:ext xmlns:c16="http://schemas.microsoft.com/office/drawing/2014/chart" uri="{C3380CC4-5D6E-409C-BE32-E72D297353CC}">
              <c16:uniqueId val="{00000006-2051-47A9-9B38-394592654FE8}"/>
            </c:ext>
          </c:extLst>
        </c:ser>
        <c:dLbls>
          <c:showLegendKey val="0"/>
          <c:showVal val="0"/>
          <c:showCatName val="0"/>
          <c:showSerName val="0"/>
          <c:showPercent val="0"/>
          <c:showBubbleSize val="0"/>
        </c:dLbls>
        <c:gapWidth val="182"/>
        <c:axId val="541554424"/>
        <c:axId val="541554784"/>
      </c:barChart>
      <c:catAx>
        <c:axId val="541554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784"/>
        <c:crosses val="autoZero"/>
        <c:auto val="1"/>
        <c:lblAlgn val="ctr"/>
        <c:lblOffset val="100"/>
        <c:noMultiLvlLbl val="0"/>
      </c:catAx>
      <c:valAx>
        <c:axId val="54155478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424"/>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Carbon management and our site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Pt>
            <c:idx val="2"/>
            <c:invertIfNegative val="0"/>
            <c:bubble3D val="0"/>
            <c:spPr>
              <a:solidFill>
                <a:schemeClr val="accent6"/>
              </a:solidFill>
              <a:ln>
                <a:solidFill>
                  <a:schemeClr val="accent6"/>
                </a:solidFill>
              </a:ln>
              <a:effectLst/>
            </c:spPr>
            <c:extLst>
              <c:ext xmlns:c16="http://schemas.microsoft.com/office/drawing/2014/chart" uri="{C3380CC4-5D6E-409C-BE32-E72D297353CC}">
                <c16:uniqueId val="{00000005-68B7-4E34-B32E-4F44A789F82D}"/>
              </c:ext>
            </c:extLst>
          </c:dPt>
          <c:cat>
            <c:strRef>
              <c:f>Introduction!$C$326:$C$327</c:f>
              <c:strCache>
                <c:ptCount val="2"/>
                <c:pt idx="0">
                  <c:v>How well does our site manage carbon, particularly sequestrating it in into the soil?</c:v>
                </c:pt>
                <c:pt idx="1">
                  <c:v>Could we sequestrate more carbon on our site?</c:v>
                </c:pt>
              </c:strCache>
            </c:strRef>
          </c:cat>
          <c:val>
            <c:numRef>
              <c:f>Introduction!$D$326:$D$327</c:f>
              <c:numCache>
                <c:formatCode>0%</c:formatCode>
                <c:ptCount val="2"/>
                <c:pt idx="0">
                  <c:v>0</c:v>
                </c:pt>
                <c:pt idx="1">
                  <c:v>0</c:v>
                </c:pt>
              </c:numCache>
            </c:numRef>
          </c:val>
          <c:extLst>
            <c:ext xmlns:c16="http://schemas.microsoft.com/office/drawing/2014/chart" uri="{C3380CC4-5D6E-409C-BE32-E72D297353CC}">
              <c16:uniqueId val="{00000006-68B7-4E34-B32E-4F44A789F82D}"/>
            </c:ext>
          </c:extLst>
        </c:ser>
        <c:dLbls>
          <c:showLegendKey val="0"/>
          <c:showVal val="0"/>
          <c:showCatName val="0"/>
          <c:showSerName val="0"/>
          <c:showPercent val="0"/>
          <c:showBubbleSize val="0"/>
        </c:dLbls>
        <c:gapWidth val="182"/>
        <c:axId val="541554424"/>
        <c:axId val="541554784"/>
      </c:barChart>
      <c:catAx>
        <c:axId val="541554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784"/>
        <c:crosses val="autoZero"/>
        <c:auto val="1"/>
        <c:lblAlgn val="ctr"/>
        <c:lblOffset val="100"/>
        <c:noMultiLvlLbl val="0"/>
      </c:catAx>
      <c:valAx>
        <c:axId val="54155478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424"/>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Air quality and our site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Pt>
            <c:idx val="2"/>
            <c:invertIfNegative val="0"/>
            <c:bubble3D val="0"/>
            <c:spPr>
              <a:solidFill>
                <a:schemeClr val="accent6"/>
              </a:solidFill>
              <a:ln>
                <a:solidFill>
                  <a:schemeClr val="accent6"/>
                </a:solidFill>
              </a:ln>
              <a:effectLst/>
            </c:spPr>
            <c:extLst>
              <c:ext xmlns:c16="http://schemas.microsoft.com/office/drawing/2014/chart" uri="{C3380CC4-5D6E-409C-BE32-E72D297353CC}">
                <c16:uniqueId val="{00000005-39BF-47A0-93C8-4B952F68F147}"/>
              </c:ext>
            </c:extLst>
          </c:dPt>
          <c:cat>
            <c:strRef>
              <c:f>Introduction!$C$328:$C$329</c:f>
              <c:strCache>
                <c:ptCount val="2"/>
                <c:pt idx="0">
                  <c:v>Do we have poor air quality on our site?</c:v>
                </c:pt>
                <c:pt idx="1">
                  <c:v>What are we doing to improve air quality on our site?</c:v>
                </c:pt>
              </c:strCache>
            </c:strRef>
          </c:cat>
          <c:val>
            <c:numRef>
              <c:f>Introduction!$D$328:$D$329</c:f>
              <c:numCache>
                <c:formatCode>0%</c:formatCode>
                <c:ptCount val="2"/>
                <c:pt idx="0">
                  <c:v>0</c:v>
                </c:pt>
                <c:pt idx="1">
                  <c:v>0</c:v>
                </c:pt>
              </c:numCache>
            </c:numRef>
          </c:val>
          <c:extLst>
            <c:ext xmlns:c16="http://schemas.microsoft.com/office/drawing/2014/chart" uri="{C3380CC4-5D6E-409C-BE32-E72D297353CC}">
              <c16:uniqueId val="{00000006-39BF-47A0-93C8-4B952F68F147}"/>
            </c:ext>
          </c:extLst>
        </c:ser>
        <c:dLbls>
          <c:showLegendKey val="0"/>
          <c:showVal val="0"/>
          <c:showCatName val="0"/>
          <c:showSerName val="0"/>
          <c:showPercent val="0"/>
          <c:showBubbleSize val="0"/>
        </c:dLbls>
        <c:gapWidth val="182"/>
        <c:axId val="541554424"/>
        <c:axId val="541554784"/>
      </c:barChart>
      <c:catAx>
        <c:axId val="541554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784"/>
        <c:crosses val="autoZero"/>
        <c:auto val="1"/>
        <c:lblAlgn val="ctr"/>
        <c:lblOffset val="100"/>
        <c:noMultiLvlLbl val="0"/>
      </c:catAx>
      <c:valAx>
        <c:axId val="54155478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424"/>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ocumenttasks/documenttask1.xml><?xml version="1.0" encoding="utf-8"?>
<Tasks xmlns="http://schemas.microsoft.com/office/tasks/2019/documenttasks">
  <Task id="{CBBDBFC8-43EE-4B8A-A77A-9AB57B8096DA}">
    <Anchor>
      <Comment id="{FBEFAFFC-7463-42AF-864C-765E52BCB1D0}"/>
    </Anchor>
    <History>
      <Event time="2024-08-22T09:32:50.96" id="{27C66788-089D-42D3-B4EE-188FC12781F1}">
        <Attribution userId="S::lonslow@ltl.org.uk::8ef6074a-bfbf-413c-831b-a067ec2c5eee" userName="Lesley Onslow" userProvider="AD"/>
        <Anchor>
          <Comment id="{FBEFAFFC-7463-42AF-864C-765E52BCB1D0}"/>
        </Anchor>
        <Create/>
      </Event>
      <Event time="2024-08-22T09:32:50.96" id="{AF61BE6E-4E1F-4331-9E7C-B3ED42176B03}">
        <Attribution userId="S::lonslow@ltl.org.uk::8ef6074a-bfbf-413c-831b-a067ec2c5eee" userName="Lesley Onslow" userProvider="AD"/>
        <Anchor>
          <Comment id="{FBEFAFFC-7463-42AF-864C-765E52BCB1D0}"/>
        </Anchor>
        <Assign userId="S::MRobinson@ltl.org.uk::5d101c25-63f4-4776-b2ac-9c87cf027072" userName="Matt Robinson" userProvider="AD"/>
      </Event>
      <Event time="2024-08-22T09:32:50.96" id="{9630FB81-D9A8-4308-B0A7-7396B9581DA0}">
        <Attribution userId="S::lonslow@ltl.org.uk::8ef6074a-bfbf-413c-831b-a067ec2c5eee" userName="Lesley Onslow" userProvider="AD"/>
        <Anchor>
          <Comment id="{FBEFAFFC-7463-42AF-864C-765E52BCB1D0}"/>
        </Anchor>
        <SetTitle title="@Matt Can you add in a header row here for consistency (Question/Scoring/Notes? Didn't want to risk through the formula!"/>
      </Event>
    </History>
  </Task>
</Task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5.png"/><Relationship Id="rId18" Type="http://schemas.openxmlformats.org/officeDocument/2006/relationships/image" Target="../media/image10.png"/><Relationship Id="rId3" Type="http://schemas.openxmlformats.org/officeDocument/2006/relationships/chart" Target="../charts/chart3.xml"/><Relationship Id="rId21" Type="http://schemas.openxmlformats.org/officeDocument/2006/relationships/image" Target="../media/image13.tiff"/><Relationship Id="rId7" Type="http://schemas.openxmlformats.org/officeDocument/2006/relationships/chart" Target="../charts/chart7.xml"/><Relationship Id="rId12" Type="http://schemas.openxmlformats.org/officeDocument/2006/relationships/image" Target="../media/image4.png"/><Relationship Id="rId17" Type="http://schemas.openxmlformats.org/officeDocument/2006/relationships/image" Target="../media/image9.png"/><Relationship Id="rId2" Type="http://schemas.openxmlformats.org/officeDocument/2006/relationships/chart" Target="../charts/chart2.xml"/><Relationship Id="rId16" Type="http://schemas.openxmlformats.org/officeDocument/2006/relationships/image" Target="../media/image8.png"/><Relationship Id="rId20" Type="http://schemas.openxmlformats.org/officeDocument/2006/relationships/image" Target="../media/image12.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3.png"/><Relationship Id="rId5" Type="http://schemas.openxmlformats.org/officeDocument/2006/relationships/chart" Target="../charts/chart5.xml"/><Relationship Id="rId15" Type="http://schemas.openxmlformats.org/officeDocument/2006/relationships/image" Target="../media/image7.png"/><Relationship Id="rId10" Type="http://schemas.openxmlformats.org/officeDocument/2006/relationships/image" Target="../media/image2.png"/><Relationship Id="rId19" Type="http://schemas.openxmlformats.org/officeDocument/2006/relationships/image" Target="../media/image11.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6.png"/><Relationship Id="rId22"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oneCellAnchor>
    <xdr:from>
      <xdr:col>6</xdr:col>
      <xdr:colOff>190500</xdr:colOff>
      <xdr:row>1</xdr:row>
      <xdr:rowOff>130104</xdr:rowOff>
    </xdr:from>
    <xdr:ext cx="800974" cy="1155106"/>
    <xdr:pic>
      <xdr:nvPicPr>
        <xdr:cNvPr id="2" name="Picture 1">
          <a:extLst>
            <a:ext uri="{FF2B5EF4-FFF2-40B4-BE49-F238E27FC236}">
              <a16:creationId xmlns:a16="http://schemas.microsoft.com/office/drawing/2014/main" id="{780072DF-8F5D-463C-AFD3-5AEE0C5599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77940" y="701604"/>
          <a:ext cx="800974" cy="115510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76491</xdr:colOff>
      <xdr:row>44</xdr:row>
      <xdr:rowOff>47039</xdr:rowOff>
    </xdr:from>
    <xdr:to>
      <xdr:col>7</xdr:col>
      <xdr:colOff>40005</xdr:colOff>
      <xdr:row>56</xdr:row>
      <xdr:rowOff>135256</xdr:rowOff>
    </xdr:to>
    <xdr:sp macro="" textlink="">
      <xdr:nvSpPr>
        <xdr:cNvPr id="30" name="TextBox 71">
          <a:extLst>
            <a:ext uri="{FF2B5EF4-FFF2-40B4-BE49-F238E27FC236}">
              <a16:creationId xmlns:a16="http://schemas.microsoft.com/office/drawing/2014/main" id="{39809E68-1AA3-44BD-9CFB-76662B45E02B}"/>
            </a:ext>
          </a:extLst>
        </xdr:cNvPr>
        <xdr:cNvSpPr txBox="1"/>
      </xdr:nvSpPr>
      <xdr:spPr>
        <a:xfrm>
          <a:off x="76491" y="27501899"/>
          <a:ext cx="6775794" cy="22827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Lucida Sans" panose="020B0602030504020204" pitchFamily="34" charset="0"/>
            </a:rPr>
            <a:t>The scoring above gives you an estimate of where you are with current policy</a:t>
          </a:r>
          <a:r>
            <a:rPr lang="en-GB" sz="1000" baseline="0">
              <a:latin typeface="Lucida Sans" panose="020B0602030504020204" pitchFamily="34" charset="0"/>
            </a:rPr>
            <a:t> and practice. It is no substitute for a conversation and deeper thought, but rather is a reaction to a few key questions in the survey of your policy and practice. Take time to consider each statement and interpret to your situation.</a:t>
          </a:r>
        </a:p>
        <a:p>
          <a:endParaRPr lang="en-GB" sz="1000" baseline="0">
            <a:latin typeface="Lucida Sans" panose="020B0602030504020204" pitchFamily="34" charset="0"/>
          </a:endParaRPr>
        </a:p>
        <a:p>
          <a:r>
            <a:rPr lang="en-GB" sz="1000">
              <a:solidFill>
                <a:sysClr val="windowText" lastClr="000000"/>
              </a:solidFill>
              <a:latin typeface="Lucida Sans" panose="020B0602030504020204" pitchFamily="34" charset="0"/>
            </a:rPr>
            <a:t>For example, there were questions about if you</a:t>
          </a:r>
          <a:r>
            <a:rPr lang="en-GB" sz="1000" baseline="0">
              <a:solidFill>
                <a:sysClr val="windowText" lastClr="000000"/>
              </a:solidFill>
              <a:latin typeface="Lucida Sans" panose="020B0602030504020204" pitchFamily="34" charset="0"/>
            </a:rPr>
            <a:t> have various policies in place - from a foundation of outdoor learning and a play policies, through to a policy around welcoming pupils to use the school grounds before or after school, or ensuring all staff are involved in climate education and use the outdoors as a context for learning.</a:t>
          </a:r>
        </a:p>
        <a:p>
          <a:endParaRPr lang="en-GB" sz="1000" baseline="0">
            <a:solidFill>
              <a:sysClr val="windowText" lastClr="000000"/>
            </a:solidFill>
            <a:latin typeface="Lucida Sans" panose="020B0602030504020204" pitchFamily="34" charset="0"/>
          </a:endParaRPr>
        </a:p>
        <a:p>
          <a:r>
            <a:rPr lang="en-GB" sz="1000" baseline="0">
              <a:solidFill>
                <a:sysClr val="windowText" lastClr="000000"/>
              </a:solidFill>
              <a:latin typeface="Lucida Sans" panose="020B0602030504020204" pitchFamily="34" charset="0"/>
            </a:rPr>
            <a:t>There were also questions about your ambition. For example, do you plan to plant more trees and shrubs? Have you plans to tackle certain issues? These will improve over time as you develop your plans.</a:t>
          </a:r>
        </a:p>
        <a:p>
          <a:endParaRPr lang="en-GB" sz="1000" baseline="0">
            <a:solidFill>
              <a:sysClr val="windowText" lastClr="000000"/>
            </a:solidFill>
            <a:latin typeface="Lucida Sans" panose="020B0602030504020204" pitchFamily="34" charset="0"/>
          </a:endParaRPr>
        </a:p>
        <a:p>
          <a:r>
            <a:rPr lang="en-GB" sz="1000" baseline="0">
              <a:solidFill>
                <a:sysClr val="windowText" lastClr="000000"/>
              </a:solidFill>
              <a:latin typeface="Lucida Sans" panose="020B0602030504020204" pitchFamily="34" charset="0"/>
            </a:rPr>
            <a:t>Finally there are a couple of questions around the school grounds you have. Some schools have amazing spaces, but perhaps are not using or improving them. Some schools are starting with a challenging space and yet have a lot of ambition to improve it.</a:t>
          </a:r>
          <a:endParaRPr lang="en-GB" sz="1000">
            <a:solidFill>
              <a:sysClr val="windowText" lastClr="000000"/>
            </a:solidFill>
            <a:latin typeface="Lucida Sans" panose="020B0602030504020204" pitchFamily="34" charset="0"/>
          </a:endParaRPr>
        </a:p>
      </xdr:txBody>
    </xdr:sp>
    <xdr:clientData/>
  </xdr:twoCellAnchor>
  <xdr:twoCellAnchor>
    <xdr:from>
      <xdr:col>3</xdr:col>
      <xdr:colOff>415291</xdr:colOff>
      <xdr:row>61</xdr:row>
      <xdr:rowOff>159728</xdr:rowOff>
    </xdr:from>
    <xdr:to>
      <xdr:col>7</xdr:col>
      <xdr:colOff>106680</xdr:colOff>
      <xdr:row>75</xdr:row>
      <xdr:rowOff>5715</xdr:rowOff>
    </xdr:to>
    <xdr:sp macro="" textlink="">
      <xdr:nvSpPr>
        <xdr:cNvPr id="67" name="TextBox 72">
          <a:extLst>
            <a:ext uri="{FF2B5EF4-FFF2-40B4-BE49-F238E27FC236}">
              <a16:creationId xmlns:a16="http://schemas.microsoft.com/office/drawing/2014/main" id="{4172901C-B41C-45AD-8104-179AAE672E4C}"/>
            </a:ext>
          </a:extLst>
        </xdr:cNvPr>
        <xdr:cNvSpPr txBox="1"/>
      </xdr:nvSpPr>
      <xdr:spPr>
        <a:xfrm>
          <a:off x="3358516" y="28725203"/>
          <a:ext cx="3568064" cy="23796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Lucida Sans" panose="020B0602030504020204" pitchFamily="34" charset="0"/>
            </a:rPr>
            <a:t>The foundation of quality education is about</a:t>
          </a:r>
          <a:r>
            <a:rPr lang="en-GB" sz="1000" baseline="0">
              <a:latin typeface="Lucida Sans" panose="020B0602030504020204" pitchFamily="34" charset="0"/>
            </a:rPr>
            <a:t> our intention, our policy and practice. In regard to climate change education, it is important that these issues are considered as a whole school and embedded in our curriculum. </a:t>
          </a:r>
        </a:p>
        <a:p>
          <a:r>
            <a:rPr lang="en-GB" sz="1000" baseline="0">
              <a:latin typeface="Lucida Sans" panose="020B0602030504020204" pitchFamily="34" charset="0"/>
            </a:rPr>
            <a:t>While ambition is vital at the start, we must put in place policy, practice and curriculum which matches our ambition.</a:t>
          </a:r>
        </a:p>
        <a:p>
          <a:r>
            <a:rPr lang="en-GB" sz="1000" baseline="0">
              <a:latin typeface="Lucida Sans" panose="020B0602030504020204" pitchFamily="34" charset="0"/>
            </a:rPr>
            <a:t>To find out how you can address these issues, please visit </a:t>
          </a:r>
          <a:r>
            <a:rPr lang="en-GB" sz="1000" baseline="0">
              <a:solidFill>
                <a:srgbClr val="0070C0"/>
              </a:solidFill>
              <a:latin typeface="Lucida Sans" panose="020B0602030504020204" pitchFamily="34" charset="0"/>
            </a:rPr>
            <a:t>www.ltl.org.uk</a:t>
          </a:r>
          <a:endParaRPr lang="en-GB" sz="1000">
            <a:solidFill>
              <a:srgbClr val="FF0000"/>
            </a:solidFill>
            <a:latin typeface="Lucida Sans" panose="020B0602030504020204" pitchFamily="34" charset="0"/>
          </a:endParaRPr>
        </a:p>
      </xdr:txBody>
    </xdr:sp>
    <xdr:clientData/>
  </xdr:twoCellAnchor>
  <xdr:twoCellAnchor>
    <xdr:from>
      <xdr:col>0</xdr:col>
      <xdr:colOff>0</xdr:colOff>
      <xdr:row>62</xdr:row>
      <xdr:rowOff>0</xdr:rowOff>
    </xdr:from>
    <xdr:to>
      <xdr:col>3</xdr:col>
      <xdr:colOff>390524</xdr:colOff>
      <xdr:row>75</xdr:row>
      <xdr:rowOff>19050</xdr:rowOff>
    </xdr:to>
    <xdr:graphicFrame macro="">
      <xdr:nvGraphicFramePr>
        <xdr:cNvPr id="74" name="Chart 73">
          <a:extLst>
            <a:ext uri="{FF2B5EF4-FFF2-40B4-BE49-F238E27FC236}">
              <a16:creationId xmlns:a16="http://schemas.microsoft.com/office/drawing/2014/main" id="{4B4FD6BF-35E8-4AB3-8D3D-EC2B581491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19049</xdr:colOff>
      <xdr:row>85</xdr:row>
      <xdr:rowOff>146684</xdr:rowOff>
    </xdr:from>
    <xdr:to>
      <xdr:col>3</xdr:col>
      <xdr:colOff>407669</xdr:colOff>
      <xdr:row>95</xdr:row>
      <xdr:rowOff>9525</xdr:rowOff>
    </xdr:to>
    <xdr:graphicFrame macro="">
      <xdr:nvGraphicFramePr>
        <xdr:cNvPr id="76" name="Chart 75">
          <a:extLst>
            <a:ext uri="{FF2B5EF4-FFF2-40B4-BE49-F238E27FC236}">
              <a16:creationId xmlns:a16="http://schemas.microsoft.com/office/drawing/2014/main" id="{C8FD37CE-7B10-4DBC-933B-5F9D490D53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96</xdr:row>
      <xdr:rowOff>19050</xdr:rowOff>
    </xdr:from>
    <xdr:to>
      <xdr:col>3</xdr:col>
      <xdr:colOff>419100</xdr:colOff>
      <xdr:row>105</xdr:row>
      <xdr:rowOff>0</xdr:rowOff>
    </xdr:to>
    <xdr:graphicFrame macro="">
      <xdr:nvGraphicFramePr>
        <xdr:cNvPr id="77" name="Chart 76">
          <a:extLst>
            <a:ext uri="{FF2B5EF4-FFF2-40B4-BE49-F238E27FC236}">
              <a16:creationId xmlns:a16="http://schemas.microsoft.com/office/drawing/2014/main" id="{BA1FF0E6-5C85-4652-88E9-92FD00FE3E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106</xdr:row>
      <xdr:rowOff>9525</xdr:rowOff>
    </xdr:from>
    <xdr:to>
      <xdr:col>3</xdr:col>
      <xdr:colOff>390524</xdr:colOff>
      <xdr:row>115</xdr:row>
      <xdr:rowOff>47625</xdr:rowOff>
    </xdr:to>
    <xdr:graphicFrame macro="">
      <xdr:nvGraphicFramePr>
        <xdr:cNvPr id="78" name="Chart 77">
          <a:extLst>
            <a:ext uri="{FF2B5EF4-FFF2-40B4-BE49-F238E27FC236}">
              <a16:creationId xmlns:a16="http://schemas.microsoft.com/office/drawing/2014/main" id="{C319226A-67B3-42A4-AB49-5CEFCDEEE5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116</xdr:row>
      <xdr:rowOff>19049</xdr:rowOff>
    </xdr:from>
    <xdr:to>
      <xdr:col>3</xdr:col>
      <xdr:colOff>400050</xdr:colOff>
      <xdr:row>125</xdr:row>
      <xdr:rowOff>9525</xdr:rowOff>
    </xdr:to>
    <xdr:graphicFrame macro="">
      <xdr:nvGraphicFramePr>
        <xdr:cNvPr id="79" name="Chart 78">
          <a:extLst>
            <a:ext uri="{FF2B5EF4-FFF2-40B4-BE49-F238E27FC236}">
              <a16:creationId xmlns:a16="http://schemas.microsoft.com/office/drawing/2014/main" id="{817AFBDD-B8E3-4177-AABE-FBDA7273D0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126</xdr:row>
      <xdr:rowOff>1904</xdr:rowOff>
    </xdr:from>
    <xdr:to>
      <xdr:col>3</xdr:col>
      <xdr:colOff>371474</xdr:colOff>
      <xdr:row>134</xdr:row>
      <xdr:rowOff>152399</xdr:rowOff>
    </xdr:to>
    <xdr:graphicFrame macro="">
      <xdr:nvGraphicFramePr>
        <xdr:cNvPr id="80" name="Chart 79">
          <a:extLst>
            <a:ext uri="{FF2B5EF4-FFF2-40B4-BE49-F238E27FC236}">
              <a16:creationId xmlns:a16="http://schemas.microsoft.com/office/drawing/2014/main" id="{EA15723A-9E81-4386-B328-FD011A2406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1906</xdr:colOff>
      <xdr:row>135</xdr:row>
      <xdr:rowOff>148590</xdr:rowOff>
    </xdr:from>
    <xdr:to>
      <xdr:col>3</xdr:col>
      <xdr:colOff>350520</xdr:colOff>
      <xdr:row>145</xdr:row>
      <xdr:rowOff>19050</xdr:rowOff>
    </xdr:to>
    <xdr:graphicFrame macro="">
      <xdr:nvGraphicFramePr>
        <xdr:cNvPr id="81" name="Chart 80">
          <a:extLst>
            <a:ext uri="{FF2B5EF4-FFF2-40B4-BE49-F238E27FC236}">
              <a16:creationId xmlns:a16="http://schemas.microsoft.com/office/drawing/2014/main" id="{E9012D43-FE16-4840-A749-17A8EA5A88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146</xdr:row>
      <xdr:rowOff>3809</xdr:rowOff>
    </xdr:from>
    <xdr:to>
      <xdr:col>3</xdr:col>
      <xdr:colOff>262890</xdr:colOff>
      <xdr:row>155</xdr:row>
      <xdr:rowOff>7620</xdr:rowOff>
    </xdr:to>
    <xdr:graphicFrame macro="">
      <xdr:nvGraphicFramePr>
        <xdr:cNvPr id="82" name="Chart 81">
          <a:extLst>
            <a:ext uri="{FF2B5EF4-FFF2-40B4-BE49-F238E27FC236}">
              <a16:creationId xmlns:a16="http://schemas.microsoft.com/office/drawing/2014/main" id="{B38EDB03-5D7B-460B-9BE7-DF4F99A1C5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28574</xdr:colOff>
      <xdr:row>156</xdr:row>
      <xdr:rowOff>28575</xdr:rowOff>
    </xdr:from>
    <xdr:to>
      <xdr:col>3</xdr:col>
      <xdr:colOff>264794</xdr:colOff>
      <xdr:row>165</xdr:row>
      <xdr:rowOff>24765</xdr:rowOff>
    </xdr:to>
    <xdr:graphicFrame macro="">
      <xdr:nvGraphicFramePr>
        <xdr:cNvPr id="83" name="Chart 82">
          <a:extLst>
            <a:ext uri="{FF2B5EF4-FFF2-40B4-BE49-F238E27FC236}">
              <a16:creationId xmlns:a16="http://schemas.microsoft.com/office/drawing/2014/main" id="{900343ED-B29D-4C91-B1C2-877EA6E9F1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oneCellAnchor>
    <xdr:from>
      <xdr:col>7</xdr:col>
      <xdr:colOff>186690</xdr:colOff>
      <xdr:row>158</xdr:row>
      <xdr:rowOff>131299</xdr:rowOff>
    </xdr:from>
    <xdr:ext cx="533333" cy="596418"/>
    <xdr:pic>
      <xdr:nvPicPr>
        <xdr:cNvPr id="84" name="Picture 83">
          <a:extLst>
            <a:ext uri="{FF2B5EF4-FFF2-40B4-BE49-F238E27FC236}">
              <a16:creationId xmlns:a16="http://schemas.microsoft.com/office/drawing/2014/main" id="{66E4E1BC-4322-4BA0-A6A5-6114C3AEA067}"/>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7006590" y="46251349"/>
          <a:ext cx="533333" cy="596418"/>
        </a:xfrm>
        <a:prstGeom prst="rect">
          <a:avLst/>
        </a:prstGeom>
      </xdr:spPr>
    </xdr:pic>
    <xdr:clientData/>
  </xdr:oneCellAnchor>
  <xdr:twoCellAnchor>
    <xdr:from>
      <xdr:col>3</xdr:col>
      <xdr:colOff>443865</xdr:colOff>
      <xdr:row>75</xdr:row>
      <xdr:rowOff>177165</xdr:rowOff>
    </xdr:from>
    <xdr:to>
      <xdr:col>7</xdr:col>
      <xdr:colOff>131444</xdr:colOff>
      <xdr:row>85</xdr:row>
      <xdr:rowOff>20955</xdr:rowOff>
    </xdr:to>
    <xdr:sp macro="" textlink="">
      <xdr:nvSpPr>
        <xdr:cNvPr id="71" name="TextBox 85">
          <a:extLst>
            <a:ext uri="{FF2B5EF4-FFF2-40B4-BE49-F238E27FC236}">
              <a16:creationId xmlns:a16="http://schemas.microsoft.com/office/drawing/2014/main" id="{CA717746-7D34-4F3A-A9B4-400C5AD4452F}"/>
            </a:ext>
          </a:extLst>
        </xdr:cNvPr>
        <xdr:cNvSpPr txBox="1"/>
      </xdr:nvSpPr>
      <xdr:spPr>
        <a:xfrm>
          <a:off x="3387090" y="31276290"/>
          <a:ext cx="3564254" cy="1653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Lucida Sans" panose="020B0602030504020204" pitchFamily="34" charset="0"/>
            </a:rPr>
            <a:t>Nature is an</a:t>
          </a:r>
          <a:r>
            <a:rPr lang="en-GB" sz="1000" baseline="0">
              <a:latin typeface="Lucida Sans" panose="020B0602030504020204" pitchFamily="34" charset="0"/>
            </a:rPr>
            <a:t> amazing thing, and as we address climate change, nature-based solutions are one of the most important tools we have. Nature can cool areas, slow windspeeds, absorb water and carbon, and create spaces which shelter us all.</a:t>
          </a:r>
        </a:p>
        <a:p>
          <a:r>
            <a:rPr lang="en-GB" sz="1000" baseline="0">
              <a:latin typeface="Lucida Sans" panose="020B0602030504020204" pitchFamily="34" charset="0"/>
            </a:rPr>
            <a:t>Even the most concrete of school grounds can be transformed with vision, time and effort.</a:t>
          </a:r>
        </a:p>
        <a:p>
          <a:r>
            <a:rPr lang="en-GB" sz="1000" baseline="0">
              <a:latin typeface="Lucida Sans" panose="020B0602030504020204" pitchFamily="34" charset="0"/>
            </a:rPr>
            <a:t>To find out how you can address these issues, please visit </a:t>
          </a:r>
          <a:r>
            <a:rPr lang="en-GB" sz="1000" baseline="0">
              <a:solidFill>
                <a:srgbClr val="0070C0"/>
              </a:solidFill>
              <a:latin typeface="Lucida Sans" panose="020B0602030504020204" pitchFamily="34" charset="0"/>
            </a:rPr>
            <a:t>www.ltl.org.uk</a:t>
          </a:r>
          <a:endParaRPr lang="en-GB" sz="1000">
            <a:solidFill>
              <a:srgbClr val="FF0000"/>
            </a:solidFill>
            <a:latin typeface="Lucida Sans" panose="020B0602030504020204" pitchFamily="34" charset="0"/>
          </a:endParaRPr>
        </a:p>
      </xdr:txBody>
    </xdr:sp>
    <xdr:clientData/>
  </xdr:twoCellAnchor>
  <xdr:twoCellAnchor>
    <xdr:from>
      <xdr:col>3</xdr:col>
      <xdr:colOff>455295</xdr:colOff>
      <xdr:row>85</xdr:row>
      <xdr:rowOff>142875</xdr:rowOff>
    </xdr:from>
    <xdr:to>
      <xdr:col>7</xdr:col>
      <xdr:colOff>133349</xdr:colOff>
      <xdr:row>94</xdr:row>
      <xdr:rowOff>161925</xdr:rowOff>
    </xdr:to>
    <xdr:sp macro="" textlink="">
      <xdr:nvSpPr>
        <xdr:cNvPr id="87" name="TextBox 86">
          <a:extLst>
            <a:ext uri="{FF2B5EF4-FFF2-40B4-BE49-F238E27FC236}">
              <a16:creationId xmlns:a16="http://schemas.microsoft.com/office/drawing/2014/main" id="{ABC252D9-977B-4374-9EFC-80D1FF2BB051}"/>
            </a:ext>
          </a:extLst>
        </xdr:cNvPr>
        <xdr:cNvSpPr txBox="1"/>
      </xdr:nvSpPr>
      <xdr:spPr>
        <a:xfrm>
          <a:off x="3398520" y="33051750"/>
          <a:ext cx="3554729" cy="1647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Lucida Sans" panose="020B0602030504020204" pitchFamily="34" charset="0"/>
            </a:rPr>
            <a:t>Your school site</a:t>
          </a:r>
          <a:r>
            <a:rPr lang="en-GB" sz="1000" baseline="0">
              <a:latin typeface="Lucida Sans" panose="020B0602030504020204" pitchFamily="34" charset="0"/>
            </a:rPr>
            <a:t> is part of a wider set of issues around sustainability. From using active transport to site, to better insulation, renewable energy and growing food.</a:t>
          </a:r>
        </a:p>
        <a:p>
          <a:r>
            <a:rPr lang="en-GB" sz="1000" baseline="0">
              <a:latin typeface="Lucida Sans" panose="020B0602030504020204" pitchFamily="34" charset="0"/>
            </a:rPr>
            <a:t>See if you can develop a vision of what your school could be, and then work through a process of change to make practical decisions.</a:t>
          </a:r>
          <a:endParaRPr lang="en-GB" sz="1000">
            <a:latin typeface="Lucida Sans" panose="020B0602030504020204" pitchFamily="34" charset="0"/>
          </a:endParaRPr>
        </a:p>
        <a:p>
          <a:r>
            <a:rPr lang="en-GB" sz="1100" baseline="0">
              <a:solidFill>
                <a:schemeClr val="dk1"/>
              </a:solidFill>
              <a:effectLst/>
              <a:latin typeface="+mn-lt"/>
              <a:ea typeface="+mn-ea"/>
              <a:cs typeface="+mn-cs"/>
            </a:rPr>
            <a:t>To find out how you can address these issues, please visit </a:t>
          </a:r>
          <a:r>
            <a:rPr lang="en-GB" sz="1100" baseline="0">
              <a:solidFill>
                <a:schemeClr val="accent1"/>
              </a:solidFill>
              <a:effectLst/>
              <a:latin typeface="+mn-lt"/>
              <a:ea typeface="+mn-ea"/>
              <a:cs typeface="+mn-cs"/>
            </a:rPr>
            <a:t>www.ltl.org.uk</a:t>
          </a:r>
          <a:endParaRPr lang="en-GB" sz="1000">
            <a:solidFill>
              <a:schemeClr val="accent1"/>
            </a:solidFill>
            <a:effectLst/>
          </a:endParaRPr>
        </a:p>
      </xdr:txBody>
    </xdr:sp>
    <xdr:clientData/>
  </xdr:twoCellAnchor>
  <xdr:twoCellAnchor>
    <xdr:from>
      <xdr:col>3</xdr:col>
      <xdr:colOff>440055</xdr:colOff>
      <xdr:row>95</xdr:row>
      <xdr:rowOff>173355</xdr:rowOff>
    </xdr:from>
    <xdr:to>
      <xdr:col>7</xdr:col>
      <xdr:colOff>127634</xdr:colOff>
      <xdr:row>105</xdr:row>
      <xdr:rowOff>1905</xdr:rowOff>
    </xdr:to>
    <xdr:sp macro="" textlink="">
      <xdr:nvSpPr>
        <xdr:cNvPr id="108" name="TextBox 87">
          <a:extLst>
            <a:ext uri="{FF2B5EF4-FFF2-40B4-BE49-F238E27FC236}">
              <a16:creationId xmlns:a16="http://schemas.microsoft.com/office/drawing/2014/main" id="{2492084B-68FF-4D7B-8B5C-266BC56BACCF}"/>
            </a:ext>
          </a:extLst>
        </xdr:cNvPr>
        <xdr:cNvSpPr txBox="1"/>
      </xdr:nvSpPr>
      <xdr:spPr>
        <a:xfrm>
          <a:off x="3383280" y="34891980"/>
          <a:ext cx="3564254"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Lucida Sans" panose="020B0602030504020204" pitchFamily="34" charset="0"/>
            </a:rPr>
            <a:t>As our climate changes</a:t>
          </a:r>
          <a:r>
            <a:rPr lang="en-GB" sz="1000" baseline="0">
              <a:latin typeface="Lucida Sans" panose="020B0602030504020204" pitchFamily="34" charset="0"/>
            </a:rPr>
            <a:t> the average and peak wind speeds will increase. Any wind issues you currently face will increase in the future.</a:t>
          </a:r>
        </a:p>
        <a:p>
          <a:r>
            <a:rPr lang="en-GB" sz="1000" baseline="0">
              <a:latin typeface="Lucida Sans" panose="020B0602030504020204" pitchFamily="34" charset="0"/>
            </a:rPr>
            <a:t>Nature-based solutions can provide shelter from average winds and protect children and buildings in high winds.</a:t>
          </a:r>
          <a:endParaRPr lang="en-GB" sz="1000">
            <a:latin typeface="Lucida Sans" panose="020B0602030504020204" pitchFamily="34" charset="0"/>
          </a:endParaRPr>
        </a:p>
        <a:p>
          <a:r>
            <a:rPr lang="en-GB" sz="1100" baseline="0">
              <a:solidFill>
                <a:schemeClr val="dk1"/>
              </a:solidFill>
              <a:effectLst/>
              <a:latin typeface="+mn-lt"/>
              <a:ea typeface="+mn-ea"/>
              <a:cs typeface="+mn-cs"/>
            </a:rPr>
            <a:t>To find out how you can address these issues, please visit </a:t>
          </a:r>
          <a:r>
            <a:rPr lang="en-GB" sz="1100" baseline="0">
              <a:solidFill>
                <a:schemeClr val="accent1"/>
              </a:solidFill>
              <a:effectLst/>
              <a:latin typeface="+mn-lt"/>
              <a:ea typeface="+mn-ea"/>
              <a:cs typeface="+mn-cs"/>
            </a:rPr>
            <a:t>www.ltl.org.uk</a:t>
          </a:r>
          <a:endParaRPr lang="en-GB" sz="1000">
            <a:solidFill>
              <a:schemeClr val="accent1"/>
            </a:solidFill>
            <a:effectLst/>
          </a:endParaRPr>
        </a:p>
      </xdr:txBody>
    </xdr:sp>
    <xdr:clientData/>
  </xdr:twoCellAnchor>
  <xdr:twoCellAnchor>
    <xdr:from>
      <xdr:col>3</xdr:col>
      <xdr:colOff>417195</xdr:colOff>
      <xdr:row>106</xdr:row>
      <xdr:rowOff>17145</xdr:rowOff>
    </xdr:from>
    <xdr:to>
      <xdr:col>7</xdr:col>
      <xdr:colOff>104774</xdr:colOff>
      <xdr:row>115</xdr:row>
      <xdr:rowOff>20955</xdr:rowOff>
    </xdr:to>
    <xdr:sp macro="" textlink="">
      <xdr:nvSpPr>
        <xdr:cNvPr id="110" name="TextBox 88">
          <a:extLst>
            <a:ext uri="{FF2B5EF4-FFF2-40B4-BE49-F238E27FC236}">
              <a16:creationId xmlns:a16="http://schemas.microsoft.com/office/drawing/2014/main" id="{F4ECCAFF-9F55-4554-9BF5-017A092E1528}"/>
            </a:ext>
          </a:extLst>
        </xdr:cNvPr>
        <xdr:cNvSpPr txBox="1"/>
      </xdr:nvSpPr>
      <xdr:spPr>
        <a:xfrm>
          <a:off x="3360420" y="36726495"/>
          <a:ext cx="3564254" cy="16325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Lucida Sans" panose="020B0602030504020204" pitchFamily="34" charset="0"/>
            </a:rPr>
            <a:t>As our climate changes</a:t>
          </a:r>
          <a:r>
            <a:rPr lang="en-GB" sz="1000" baseline="0">
              <a:latin typeface="Lucida Sans" panose="020B0602030504020204" pitchFamily="34" charset="0"/>
            </a:rPr>
            <a:t> we are likely to see higher peak temperatures and more 'heat events' where we have high temperatures for a week or more.</a:t>
          </a:r>
        </a:p>
        <a:p>
          <a:r>
            <a:rPr lang="en-GB" sz="1000" baseline="0">
              <a:latin typeface="Lucida Sans" panose="020B0602030504020204" pitchFamily="34" charset="0"/>
            </a:rPr>
            <a:t>Nature-based solutions can create shade and retain moisture, keeping temperatures much lower than hard surfaces such as tarmac or play safety surfaces do.</a:t>
          </a:r>
          <a:endParaRPr lang="en-GB" sz="1000">
            <a:latin typeface="Lucida Sans" panose="020B0602030504020204" pitchFamily="34" charset="0"/>
          </a:endParaRPr>
        </a:p>
        <a:p>
          <a:r>
            <a:rPr lang="en-GB" sz="1100" baseline="0">
              <a:solidFill>
                <a:schemeClr val="dk1"/>
              </a:solidFill>
              <a:effectLst/>
              <a:latin typeface="+mn-lt"/>
              <a:ea typeface="+mn-ea"/>
              <a:cs typeface="+mn-cs"/>
            </a:rPr>
            <a:t>To find out how you can address these issues, please visit </a:t>
          </a:r>
          <a:r>
            <a:rPr lang="en-GB" sz="1100" baseline="0">
              <a:solidFill>
                <a:schemeClr val="accent1"/>
              </a:solidFill>
              <a:effectLst/>
              <a:latin typeface="+mn-lt"/>
              <a:ea typeface="+mn-ea"/>
              <a:cs typeface="+mn-cs"/>
            </a:rPr>
            <a:t>www.ltl.org.uk</a:t>
          </a:r>
          <a:endParaRPr lang="en-GB" sz="1000">
            <a:solidFill>
              <a:schemeClr val="accent1"/>
            </a:solidFill>
            <a:effectLst/>
          </a:endParaRPr>
        </a:p>
      </xdr:txBody>
    </xdr:sp>
    <xdr:clientData/>
  </xdr:twoCellAnchor>
  <xdr:twoCellAnchor>
    <xdr:from>
      <xdr:col>3</xdr:col>
      <xdr:colOff>424815</xdr:colOff>
      <xdr:row>116</xdr:row>
      <xdr:rowOff>11430</xdr:rowOff>
    </xdr:from>
    <xdr:to>
      <xdr:col>7</xdr:col>
      <xdr:colOff>121919</xdr:colOff>
      <xdr:row>125</xdr:row>
      <xdr:rowOff>20955</xdr:rowOff>
    </xdr:to>
    <xdr:sp macro="" textlink="">
      <xdr:nvSpPr>
        <xdr:cNvPr id="112" name="TextBox 89">
          <a:extLst>
            <a:ext uri="{FF2B5EF4-FFF2-40B4-BE49-F238E27FC236}">
              <a16:creationId xmlns:a16="http://schemas.microsoft.com/office/drawing/2014/main" id="{41CA2328-3883-4456-9959-90E874E835FE}"/>
            </a:ext>
          </a:extLst>
        </xdr:cNvPr>
        <xdr:cNvSpPr txBox="1"/>
      </xdr:nvSpPr>
      <xdr:spPr>
        <a:xfrm>
          <a:off x="3368040" y="38530530"/>
          <a:ext cx="3573779"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Lucida Sans" panose="020B0602030504020204" pitchFamily="34" charset="0"/>
            </a:rPr>
            <a:t>As our climate changes</a:t>
          </a:r>
          <a:r>
            <a:rPr lang="en-GB" sz="1000" baseline="0">
              <a:latin typeface="Lucida Sans" panose="020B0602030504020204" pitchFamily="34" charset="0"/>
            </a:rPr>
            <a:t> we are likely to see some 'cold events', where we see extreme cold weather for periods of winter. </a:t>
          </a:r>
        </a:p>
        <a:p>
          <a:r>
            <a:rPr lang="en-GB" sz="1000">
              <a:latin typeface="Lucida Sans" panose="020B0602030504020204" pitchFamily="34" charset="0"/>
            </a:rPr>
            <a:t>It is worth</a:t>
          </a:r>
          <a:r>
            <a:rPr lang="en-GB" sz="1000" baseline="0">
              <a:latin typeface="Lucida Sans" panose="020B0602030504020204" pitchFamily="34" charset="0"/>
            </a:rPr>
            <a:t> considering how we can reduce the ice and snow build up, keeping our children and buildings warmer using nature-based solutions.</a:t>
          </a:r>
          <a:endParaRPr lang="en-GB" sz="1000">
            <a:latin typeface="Lucida Sans" panose="020B0602030504020204" pitchFamily="34" charset="0"/>
          </a:endParaRPr>
        </a:p>
        <a:p>
          <a:r>
            <a:rPr lang="en-GB" sz="1100" baseline="0">
              <a:solidFill>
                <a:schemeClr val="dk1"/>
              </a:solidFill>
              <a:effectLst/>
              <a:latin typeface="+mn-lt"/>
              <a:ea typeface="+mn-ea"/>
              <a:cs typeface="+mn-cs"/>
            </a:rPr>
            <a:t>To find out how you can address these issues, please visit </a:t>
          </a:r>
          <a:r>
            <a:rPr lang="en-GB" sz="1100" baseline="0">
              <a:solidFill>
                <a:schemeClr val="accent1"/>
              </a:solidFill>
              <a:effectLst/>
              <a:latin typeface="+mn-lt"/>
              <a:ea typeface="+mn-ea"/>
              <a:cs typeface="+mn-cs"/>
            </a:rPr>
            <a:t>www.ltl.org.uk</a:t>
          </a:r>
          <a:endParaRPr lang="en-GB" sz="1000">
            <a:solidFill>
              <a:schemeClr val="accent1"/>
            </a:solidFill>
            <a:effectLst/>
          </a:endParaRPr>
        </a:p>
      </xdr:txBody>
    </xdr:sp>
    <xdr:clientData/>
  </xdr:twoCellAnchor>
  <xdr:twoCellAnchor>
    <xdr:from>
      <xdr:col>3</xdr:col>
      <xdr:colOff>401955</xdr:colOff>
      <xdr:row>125</xdr:row>
      <xdr:rowOff>177165</xdr:rowOff>
    </xdr:from>
    <xdr:to>
      <xdr:col>6</xdr:col>
      <xdr:colOff>523874</xdr:colOff>
      <xdr:row>134</xdr:row>
      <xdr:rowOff>177165</xdr:rowOff>
    </xdr:to>
    <xdr:sp macro="" textlink="">
      <xdr:nvSpPr>
        <xdr:cNvPr id="115" name="TextBox 90">
          <a:extLst>
            <a:ext uri="{FF2B5EF4-FFF2-40B4-BE49-F238E27FC236}">
              <a16:creationId xmlns:a16="http://schemas.microsoft.com/office/drawing/2014/main" id="{B37B1654-4952-477F-85DF-65BBF4E858E6}"/>
            </a:ext>
          </a:extLst>
        </xdr:cNvPr>
        <xdr:cNvSpPr txBox="1"/>
      </xdr:nvSpPr>
      <xdr:spPr>
        <a:xfrm>
          <a:off x="3345180" y="40325040"/>
          <a:ext cx="3388994" cy="1628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Lucida Sans" panose="020B0602030504020204" pitchFamily="34" charset="0"/>
            </a:rPr>
            <a:t>As our climate changes</a:t>
          </a:r>
          <a:r>
            <a:rPr lang="en-GB" sz="1000" baseline="0">
              <a:latin typeface="Lucida Sans" panose="020B0602030504020204" pitchFamily="34" charset="0"/>
            </a:rPr>
            <a:t> we will see both more rainy days and an increase in intensity of rainfall. This means our school grounds will both remain wetter and be more prone to flooding.</a:t>
          </a:r>
          <a:endParaRPr lang="en-GB" sz="1000">
            <a:latin typeface="Lucida Sans" panose="020B0602030504020204" pitchFamily="34" charset="0"/>
          </a:endParaRPr>
        </a:p>
        <a:p>
          <a:r>
            <a:rPr lang="en-GB" sz="1100" baseline="0">
              <a:solidFill>
                <a:schemeClr val="dk1"/>
              </a:solidFill>
              <a:effectLst/>
              <a:latin typeface="+mn-lt"/>
              <a:ea typeface="+mn-ea"/>
              <a:cs typeface="+mn-cs"/>
            </a:rPr>
            <a:t>To find out how you can address these issues, please visit </a:t>
          </a:r>
          <a:r>
            <a:rPr lang="en-GB" sz="1100" baseline="0">
              <a:solidFill>
                <a:schemeClr val="accent1"/>
              </a:solidFill>
              <a:effectLst/>
              <a:latin typeface="+mn-lt"/>
              <a:ea typeface="+mn-ea"/>
              <a:cs typeface="+mn-cs"/>
            </a:rPr>
            <a:t>www.ltl.org.uk</a:t>
          </a:r>
          <a:endParaRPr lang="en-GB" sz="1000">
            <a:solidFill>
              <a:schemeClr val="accent1"/>
            </a:solidFill>
            <a:effectLst/>
          </a:endParaRPr>
        </a:p>
      </xdr:txBody>
    </xdr:sp>
    <xdr:clientData/>
  </xdr:twoCellAnchor>
  <xdr:twoCellAnchor>
    <xdr:from>
      <xdr:col>3</xdr:col>
      <xdr:colOff>434340</xdr:colOff>
      <xdr:row>135</xdr:row>
      <xdr:rowOff>148590</xdr:rowOff>
    </xdr:from>
    <xdr:to>
      <xdr:col>6</xdr:col>
      <xdr:colOff>588644</xdr:colOff>
      <xdr:row>144</xdr:row>
      <xdr:rowOff>171450</xdr:rowOff>
    </xdr:to>
    <xdr:sp macro="" textlink="">
      <xdr:nvSpPr>
        <xdr:cNvPr id="121" name="TextBox 91">
          <a:extLst>
            <a:ext uri="{FF2B5EF4-FFF2-40B4-BE49-F238E27FC236}">
              <a16:creationId xmlns:a16="http://schemas.microsoft.com/office/drawing/2014/main" id="{E8E3510D-CEDF-4C26-89A0-479BE24CD6A0}"/>
            </a:ext>
          </a:extLst>
        </xdr:cNvPr>
        <xdr:cNvSpPr txBox="1"/>
      </xdr:nvSpPr>
      <xdr:spPr>
        <a:xfrm>
          <a:off x="3375660" y="44733210"/>
          <a:ext cx="3415664" cy="1668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Lucida Sans" panose="020B0602030504020204" pitchFamily="34" charset="0"/>
            </a:rPr>
            <a:t>As our climate changes</a:t>
          </a:r>
          <a:r>
            <a:rPr lang="en-GB" sz="1000" baseline="0">
              <a:latin typeface="Lucida Sans" panose="020B0602030504020204" pitchFamily="34" charset="0"/>
            </a:rPr>
            <a:t> we will see more drought conditions in our schools and communities. Adapting our environment to retain water on site can help support more nature, including the plants, shrubs, hedges and trees we rely upon for all sorts of nature-based solutions.</a:t>
          </a:r>
          <a:endParaRPr lang="en-GB" sz="1000">
            <a:latin typeface="Lucida Sans" panose="020B0602030504020204" pitchFamily="34" charset="0"/>
          </a:endParaRPr>
        </a:p>
        <a:p>
          <a:r>
            <a:rPr lang="en-GB" sz="1100" baseline="0">
              <a:solidFill>
                <a:schemeClr val="dk1"/>
              </a:solidFill>
              <a:effectLst/>
              <a:latin typeface="+mn-lt"/>
              <a:ea typeface="+mn-ea"/>
              <a:cs typeface="+mn-cs"/>
            </a:rPr>
            <a:t>To find out how you can address these issues, please visit </a:t>
          </a:r>
          <a:r>
            <a:rPr lang="en-GB" sz="1100" baseline="0">
              <a:solidFill>
                <a:schemeClr val="accent1"/>
              </a:solidFill>
              <a:effectLst/>
              <a:latin typeface="+mn-lt"/>
              <a:ea typeface="+mn-ea"/>
              <a:cs typeface="+mn-cs"/>
            </a:rPr>
            <a:t>www.ltl.org.uk</a:t>
          </a:r>
          <a:endParaRPr lang="en-GB" sz="1000">
            <a:solidFill>
              <a:schemeClr val="accent1"/>
            </a:solidFill>
            <a:effectLst/>
          </a:endParaRPr>
        </a:p>
      </xdr:txBody>
    </xdr:sp>
    <xdr:clientData/>
  </xdr:twoCellAnchor>
  <xdr:twoCellAnchor>
    <xdr:from>
      <xdr:col>3</xdr:col>
      <xdr:colOff>291465</xdr:colOff>
      <xdr:row>146</xdr:row>
      <xdr:rowOff>11430</xdr:rowOff>
    </xdr:from>
    <xdr:to>
      <xdr:col>6</xdr:col>
      <xdr:colOff>598169</xdr:colOff>
      <xdr:row>155</xdr:row>
      <xdr:rowOff>11430</xdr:rowOff>
    </xdr:to>
    <xdr:sp macro="" textlink="">
      <xdr:nvSpPr>
        <xdr:cNvPr id="126" name="TextBox 92">
          <a:extLst>
            <a:ext uri="{FF2B5EF4-FFF2-40B4-BE49-F238E27FC236}">
              <a16:creationId xmlns:a16="http://schemas.microsoft.com/office/drawing/2014/main" id="{971E0A6D-A57B-4D94-8380-EF0327F86C1C}"/>
            </a:ext>
          </a:extLst>
        </xdr:cNvPr>
        <xdr:cNvSpPr txBox="1"/>
      </xdr:nvSpPr>
      <xdr:spPr>
        <a:xfrm>
          <a:off x="3234690" y="43959780"/>
          <a:ext cx="3573779" cy="1628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Lucida Sans" panose="020B0602030504020204" pitchFamily="34" charset="0"/>
            </a:rPr>
            <a:t>Our school sites can play a part in absorbing (or "sequestrating")</a:t>
          </a:r>
          <a:r>
            <a:rPr lang="en-GB" sz="1000" baseline="0">
              <a:latin typeface="Lucida Sans" panose="020B0602030504020204" pitchFamily="34" charset="0"/>
            </a:rPr>
            <a:t> carbon. Sites with more trees, shrubs, hedges and plants create better soils, and so are far superior to sites with hard tarmac or plastic play surfaces.</a:t>
          </a:r>
        </a:p>
        <a:p>
          <a:endParaRPr lang="en-GB" sz="1000">
            <a:latin typeface="Lucida Sans" panose="020B0602030504020204" pitchFamily="34" charset="0"/>
          </a:endParaRPr>
        </a:p>
        <a:p>
          <a:r>
            <a:rPr lang="en-GB" sz="1100" baseline="0">
              <a:solidFill>
                <a:schemeClr val="dk1"/>
              </a:solidFill>
              <a:effectLst/>
              <a:latin typeface="+mn-lt"/>
              <a:ea typeface="+mn-ea"/>
              <a:cs typeface="+mn-cs"/>
            </a:rPr>
            <a:t>To find out how you can address these issues, please visit </a:t>
          </a:r>
          <a:r>
            <a:rPr lang="en-GB" sz="1100" baseline="0">
              <a:solidFill>
                <a:schemeClr val="accent1"/>
              </a:solidFill>
              <a:effectLst/>
              <a:latin typeface="+mn-lt"/>
              <a:ea typeface="+mn-ea"/>
              <a:cs typeface="+mn-cs"/>
            </a:rPr>
            <a:t>www.ltl.org.uk</a:t>
          </a:r>
          <a:endParaRPr lang="en-GB" sz="1000">
            <a:solidFill>
              <a:schemeClr val="accent1"/>
            </a:solidFill>
            <a:effectLst/>
          </a:endParaRPr>
        </a:p>
      </xdr:txBody>
    </xdr:sp>
    <xdr:clientData/>
  </xdr:twoCellAnchor>
  <xdr:twoCellAnchor>
    <xdr:from>
      <xdr:col>3</xdr:col>
      <xdr:colOff>314325</xdr:colOff>
      <xdr:row>156</xdr:row>
      <xdr:rowOff>15240</xdr:rowOff>
    </xdr:from>
    <xdr:to>
      <xdr:col>7</xdr:col>
      <xdr:colOff>40004</xdr:colOff>
      <xdr:row>165</xdr:row>
      <xdr:rowOff>15240</xdr:rowOff>
    </xdr:to>
    <xdr:sp macro="" textlink="">
      <xdr:nvSpPr>
        <xdr:cNvPr id="94" name="TextBox 93">
          <a:extLst>
            <a:ext uri="{FF2B5EF4-FFF2-40B4-BE49-F238E27FC236}">
              <a16:creationId xmlns:a16="http://schemas.microsoft.com/office/drawing/2014/main" id="{D22B9E27-33C1-4EAD-A2A7-8E5BF84588A5}"/>
            </a:ext>
          </a:extLst>
        </xdr:cNvPr>
        <xdr:cNvSpPr txBox="1"/>
      </xdr:nvSpPr>
      <xdr:spPr>
        <a:xfrm>
          <a:off x="3257550" y="45773340"/>
          <a:ext cx="3602354" cy="1628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Lucida Sans" panose="020B0602030504020204" pitchFamily="34" charset="0"/>
            </a:rPr>
            <a:t>Linked</a:t>
          </a:r>
          <a:r>
            <a:rPr lang="en-GB" sz="1000" baseline="0">
              <a:latin typeface="Lucida Sans" panose="020B0602030504020204" pitchFamily="34" charset="0"/>
            </a:rPr>
            <a:t> to our changing climate and weather is an increase in air pollution, particularly at ground level. When created well, natural barriers such as trees, hedges and shrubs can all reduce air pollution levels on site significantly.</a:t>
          </a:r>
        </a:p>
        <a:p>
          <a:endParaRPr lang="en-GB" sz="1000">
            <a:latin typeface="Lucida Sans" panose="020B0602030504020204" pitchFamily="34" charset="0"/>
          </a:endParaRPr>
        </a:p>
        <a:p>
          <a:r>
            <a:rPr lang="en-GB" sz="1100" baseline="0">
              <a:solidFill>
                <a:schemeClr val="dk1"/>
              </a:solidFill>
              <a:effectLst/>
              <a:latin typeface="+mn-lt"/>
              <a:ea typeface="+mn-ea"/>
              <a:cs typeface="+mn-cs"/>
            </a:rPr>
            <a:t>To find out how you can address these issues, please visit </a:t>
          </a:r>
          <a:r>
            <a:rPr lang="en-GB" sz="1100" baseline="0">
              <a:solidFill>
                <a:schemeClr val="accent1"/>
              </a:solidFill>
              <a:effectLst/>
              <a:latin typeface="+mn-lt"/>
              <a:ea typeface="+mn-ea"/>
              <a:cs typeface="+mn-cs"/>
            </a:rPr>
            <a:t>www.ltl.org.uk</a:t>
          </a:r>
          <a:endParaRPr lang="en-GB" sz="1000">
            <a:solidFill>
              <a:schemeClr val="accent1"/>
            </a:solidFill>
            <a:effectLst/>
          </a:endParaRPr>
        </a:p>
      </xdr:txBody>
    </xdr:sp>
    <xdr:clientData/>
  </xdr:twoCellAnchor>
  <xdr:oneCellAnchor>
    <xdr:from>
      <xdr:col>7</xdr:col>
      <xdr:colOff>186691</xdr:colOff>
      <xdr:row>148</xdr:row>
      <xdr:rowOff>148590</xdr:rowOff>
    </xdr:from>
    <xdr:ext cx="607002" cy="604800"/>
    <xdr:pic>
      <xdr:nvPicPr>
        <xdr:cNvPr id="95" name="Picture 94">
          <a:extLst>
            <a:ext uri="{FF2B5EF4-FFF2-40B4-BE49-F238E27FC236}">
              <a16:creationId xmlns:a16="http://schemas.microsoft.com/office/drawing/2014/main" id="{378B290D-84D2-413D-B740-0C74235E442C}"/>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006591" y="44458890"/>
          <a:ext cx="607002" cy="604800"/>
        </a:xfrm>
        <a:prstGeom prst="rect">
          <a:avLst/>
        </a:prstGeom>
      </xdr:spPr>
    </xdr:pic>
    <xdr:clientData/>
  </xdr:oneCellAnchor>
  <xdr:oneCellAnchor>
    <xdr:from>
      <xdr:col>7</xdr:col>
      <xdr:colOff>207645</xdr:colOff>
      <xdr:row>70</xdr:row>
      <xdr:rowOff>110490</xdr:rowOff>
    </xdr:from>
    <xdr:ext cx="604948" cy="614325"/>
    <xdr:pic>
      <xdr:nvPicPr>
        <xdr:cNvPr id="96" name="Picture 95">
          <a:extLst>
            <a:ext uri="{FF2B5EF4-FFF2-40B4-BE49-F238E27FC236}">
              <a16:creationId xmlns:a16="http://schemas.microsoft.com/office/drawing/2014/main" id="{9C5FA2D5-9EA6-40A3-B78D-47AB1B71C78E}"/>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027545" y="30304740"/>
          <a:ext cx="604948" cy="614325"/>
        </a:xfrm>
        <a:prstGeom prst="rect">
          <a:avLst/>
        </a:prstGeom>
      </xdr:spPr>
    </xdr:pic>
    <xdr:clientData/>
  </xdr:oneCellAnchor>
  <xdr:oneCellAnchor>
    <xdr:from>
      <xdr:col>7</xdr:col>
      <xdr:colOff>179070</xdr:colOff>
      <xdr:row>80</xdr:row>
      <xdr:rowOff>163830</xdr:rowOff>
    </xdr:from>
    <xdr:ext cx="606853" cy="612420"/>
    <xdr:pic>
      <xdr:nvPicPr>
        <xdr:cNvPr id="97" name="Picture 96">
          <a:extLst>
            <a:ext uri="{FF2B5EF4-FFF2-40B4-BE49-F238E27FC236}">
              <a16:creationId xmlns:a16="http://schemas.microsoft.com/office/drawing/2014/main" id="{6A1FB4A3-98BE-4217-9664-41A76C2810A3}"/>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6998970" y="32167830"/>
          <a:ext cx="606853" cy="612420"/>
        </a:xfrm>
        <a:prstGeom prst="rect">
          <a:avLst/>
        </a:prstGeom>
      </xdr:spPr>
    </xdr:pic>
    <xdr:clientData/>
  </xdr:oneCellAnchor>
  <xdr:oneCellAnchor>
    <xdr:from>
      <xdr:col>7</xdr:col>
      <xdr:colOff>220980</xdr:colOff>
      <xdr:row>66</xdr:row>
      <xdr:rowOff>104775</xdr:rowOff>
    </xdr:from>
    <xdr:ext cx="614622" cy="616230"/>
    <xdr:pic>
      <xdr:nvPicPr>
        <xdr:cNvPr id="98" name="Picture 97">
          <a:extLst>
            <a:ext uri="{FF2B5EF4-FFF2-40B4-BE49-F238E27FC236}">
              <a16:creationId xmlns:a16="http://schemas.microsoft.com/office/drawing/2014/main" id="{C23D5DC2-3ECE-4E18-9E8A-EF6EF182D15F}"/>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7040880" y="29575125"/>
          <a:ext cx="614622" cy="616230"/>
        </a:xfrm>
        <a:prstGeom prst="rect">
          <a:avLst/>
        </a:prstGeom>
      </xdr:spPr>
    </xdr:pic>
    <xdr:clientData/>
  </xdr:oneCellAnchor>
  <xdr:oneCellAnchor>
    <xdr:from>
      <xdr:col>7</xdr:col>
      <xdr:colOff>196215</xdr:colOff>
      <xdr:row>98</xdr:row>
      <xdr:rowOff>140970</xdr:rowOff>
    </xdr:from>
    <xdr:ext cx="614473" cy="621945"/>
    <xdr:pic>
      <xdr:nvPicPr>
        <xdr:cNvPr id="99" name="Picture 98">
          <a:extLst>
            <a:ext uri="{FF2B5EF4-FFF2-40B4-BE49-F238E27FC236}">
              <a16:creationId xmlns:a16="http://schemas.microsoft.com/office/drawing/2014/main" id="{81BB78AB-224A-4EE2-8AB1-4CA16488944D}"/>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7016115" y="35402520"/>
          <a:ext cx="614473" cy="621945"/>
        </a:xfrm>
        <a:prstGeom prst="rect">
          <a:avLst/>
        </a:prstGeom>
      </xdr:spPr>
    </xdr:pic>
    <xdr:clientData/>
  </xdr:oneCellAnchor>
  <xdr:oneCellAnchor>
    <xdr:from>
      <xdr:col>7</xdr:col>
      <xdr:colOff>200025</xdr:colOff>
      <xdr:row>109</xdr:row>
      <xdr:rowOff>5715</xdr:rowOff>
    </xdr:from>
    <xdr:ext cx="606853" cy="612420"/>
    <xdr:pic>
      <xdr:nvPicPr>
        <xdr:cNvPr id="100" name="Picture 99">
          <a:extLst>
            <a:ext uri="{FF2B5EF4-FFF2-40B4-BE49-F238E27FC236}">
              <a16:creationId xmlns:a16="http://schemas.microsoft.com/office/drawing/2014/main" id="{BCADCEB5-9F17-421E-AA96-CD1B03FA6FDA}"/>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7019925" y="37257990"/>
          <a:ext cx="606853" cy="612420"/>
        </a:xfrm>
        <a:prstGeom prst="rect">
          <a:avLst/>
        </a:prstGeom>
      </xdr:spPr>
    </xdr:pic>
    <xdr:clientData/>
  </xdr:oneCellAnchor>
  <xdr:oneCellAnchor>
    <xdr:from>
      <xdr:col>7</xdr:col>
      <xdr:colOff>173355</xdr:colOff>
      <xdr:row>119</xdr:row>
      <xdr:rowOff>160020</xdr:rowOff>
    </xdr:from>
    <xdr:ext cx="610663" cy="621945"/>
    <xdr:pic>
      <xdr:nvPicPr>
        <xdr:cNvPr id="101" name="Picture 100">
          <a:extLst>
            <a:ext uri="{FF2B5EF4-FFF2-40B4-BE49-F238E27FC236}">
              <a16:creationId xmlns:a16="http://schemas.microsoft.com/office/drawing/2014/main" id="{39C147DE-3BFE-4485-A862-BDE7A9F20751}"/>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6993255" y="39222045"/>
          <a:ext cx="610663" cy="621945"/>
        </a:xfrm>
        <a:prstGeom prst="rect">
          <a:avLst/>
        </a:prstGeom>
      </xdr:spPr>
    </xdr:pic>
    <xdr:clientData/>
  </xdr:oneCellAnchor>
  <xdr:oneCellAnchor>
    <xdr:from>
      <xdr:col>7</xdr:col>
      <xdr:colOff>217170</xdr:colOff>
      <xdr:row>128</xdr:row>
      <xdr:rowOff>131445</xdr:rowOff>
    </xdr:from>
    <xdr:ext cx="604948" cy="621945"/>
    <xdr:pic>
      <xdr:nvPicPr>
        <xdr:cNvPr id="102" name="Picture 101">
          <a:extLst>
            <a:ext uri="{FF2B5EF4-FFF2-40B4-BE49-F238E27FC236}">
              <a16:creationId xmlns:a16="http://schemas.microsoft.com/office/drawing/2014/main" id="{B0A9D13A-2AE8-4D41-845D-AF0B3E36A17A}"/>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7037070" y="40822245"/>
          <a:ext cx="604948" cy="621945"/>
        </a:xfrm>
        <a:prstGeom prst="rect">
          <a:avLst/>
        </a:prstGeom>
      </xdr:spPr>
    </xdr:pic>
    <xdr:clientData/>
  </xdr:oneCellAnchor>
  <xdr:oneCellAnchor>
    <xdr:from>
      <xdr:col>7</xdr:col>
      <xdr:colOff>150495</xdr:colOff>
      <xdr:row>138</xdr:row>
      <xdr:rowOff>106680</xdr:rowOff>
    </xdr:from>
    <xdr:ext cx="604948" cy="612420"/>
    <xdr:pic>
      <xdr:nvPicPr>
        <xdr:cNvPr id="103" name="Picture 102">
          <a:extLst>
            <a:ext uri="{FF2B5EF4-FFF2-40B4-BE49-F238E27FC236}">
              <a16:creationId xmlns:a16="http://schemas.microsoft.com/office/drawing/2014/main" id="{81039461-A2F2-4478-BBCF-036C88DEE19E}"/>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6970395" y="42607230"/>
          <a:ext cx="604948" cy="612420"/>
        </a:xfrm>
        <a:prstGeom prst="rect">
          <a:avLst/>
        </a:prstGeom>
      </xdr:spPr>
    </xdr:pic>
    <xdr:clientData/>
  </xdr:oneCellAnchor>
  <xdr:oneCellAnchor>
    <xdr:from>
      <xdr:col>7</xdr:col>
      <xdr:colOff>211455</xdr:colOff>
      <xdr:row>62</xdr:row>
      <xdr:rowOff>114300</xdr:rowOff>
    </xdr:from>
    <xdr:ext cx="610663" cy="614325"/>
    <xdr:pic>
      <xdr:nvPicPr>
        <xdr:cNvPr id="104" name="Picture 103">
          <a:extLst>
            <a:ext uri="{FF2B5EF4-FFF2-40B4-BE49-F238E27FC236}">
              <a16:creationId xmlns:a16="http://schemas.microsoft.com/office/drawing/2014/main" id="{CC38DAAE-C8B0-4627-A23D-47FD4262E12D}"/>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7031355" y="28860750"/>
          <a:ext cx="610663" cy="614325"/>
        </a:xfrm>
        <a:prstGeom prst="rect">
          <a:avLst/>
        </a:prstGeom>
      </xdr:spPr>
    </xdr:pic>
    <xdr:clientData/>
  </xdr:oneCellAnchor>
  <xdr:oneCellAnchor>
    <xdr:from>
      <xdr:col>7</xdr:col>
      <xdr:colOff>182880</xdr:colOff>
      <xdr:row>76</xdr:row>
      <xdr:rowOff>93345</xdr:rowOff>
    </xdr:from>
    <xdr:ext cx="601138" cy="612420"/>
    <xdr:pic>
      <xdr:nvPicPr>
        <xdr:cNvPr id="105" name="Picture 104">
          <a:extLst>
            <a:ext uri="{FF2B5EF4-FFF2-40B4-BE49-F238E27FC236}">
              <a16:creationId xmlns:a16="http://schemas.microsoft.com/office/drawing/2014/main" id="{70DF4D0A-86A8-4749-A910-805CDE87980B}"/>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7002780" y="31373445"/>
          <a:ext cx="601138" cy="612420"/>
        </a:xfrm>
        <a:prstGeom prst="rect">
          <a:avLst/>
        </a:prstGeom>
      </xdr:spPr>
    </xdr:pic>
    <xdr:clientData/>
  </xdr:oneCellAnchor>
  <xdr:oneCellAnchor>
    <xdr:from>
      <xdr:col>7</xdr:col>
      <xdr:colOff>177165</xdr:colOff>
      <xdr:row>88</xdr:row>
      <xdr:rowOff>43815</xdr:rowOff>
    </xdr:from>
    <xdr:ext cx="610663" cy="618135"/>
    <xdr:pic>
      <xdr:nvPicPr>
        <xdr:cNvPr id="106" name="Picture 105">
          <a:extLst>
            <a:ext uri="{FF2B5EF4-FFF2-40B4-BE49-F238E27FC236}">
              <a16:creationId xmlns:a16="http://schemas.microsoft.com/office/drawing/2014/main" id="{228A9AAA-FA6E-4872-BBC7-6CA571CEC63B}"/>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6997065" y="33495615"/>
          <a:ext cx="610663" cy="618135"/>
        </a:xfrm>
        <a:prstGeom prst="rect">
          <a:avLst/>
        </a:prstGeom>
      </xdr:spPr>
    </xdr:pic>
    <xdr:clientData/>
  </xdr:oneCellAnchor>
  <xdr:oneCellAnchor>
    <xdr:from>
      <xdr:col>5</xdr:col>
      <xdr:colOff>491498</xdr:colOff>
      <xdr:row>0</xdr:row>
      <xdr:rowOff>59055</xdr:rowOff>
    </xdr:from>
    <xdr:ext cx="1029032" cy="1483995"/>
    <xdr:pic>
      <xdr:nvPicPr>
        <xdr:cNvPr id="2" name="Picture 1">
          <a:extLst>
            <a:ext uri="{FF2B5EF4-FFF2-40B4-BE49-F238E27FC236}">
              <a16:creationId xmlns:a16="http://schemas.microsoft.com/office/drawing/2014/main" id="{71154437-D08E-44A4-89B4-7D2E5790E633}"/>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6092198" y="59055"/>
          <a:ext cx="1029032" cy="1483995"/>
        </a:xfrm>
        <a:prstGeom prst="rect">
          <a:avLst/>
        </a:prstGeom>
      </xdr:spPr>
    </xdr:pic>
    <xdr:clientData/>
  </xdr:oneCellAnchor>
  <xdr:twoCellAnchor>
    <xdr:from>
      <xdr:col>0</xdr:col>
      <xdr:colOff>11430</xdr:colOff>
      <xdr:row>76</xdr:row>
      <xdr:rowOff>15240</xdr:rowOff>
    </xdr:from>
    <xdr:to>
      <xdr:col>3</xdr:col>
      <xdr:colOff>400050</xdr:colOff>
      <xdr:row>85</xdr:row>
      <xdr:rowOff>19050</xdr:rowOff>
    </xdr:to>
    <xdr:graphicFrame macro="">
      <xdr:nvGraphicFramePr>
        <xdr:cNvPr id="3" name="Chart 2">
          <a:extLst>
            <a:ext uri="{FF2B5EF4-FFF2-40B4-BE49-F238E27FC236}">
              <a16:creationId xmlns:a16="http://schemas.microsoft.com/office/drawing/2014/main" id="{BF68A831-E0F2-4786-83DD-E13AA6161C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Matt Robinson" id="{4CC228E7-DDE8-418D-B87E-C3F04AA54139}" userId="MRobinson@ltl.org.uk" providerId="PeoplePicker"/>
  <person displayName="Lesley Onslow" id="{1B369F48-E2C2-42E4-BF96-4908A5348BAE}" userId="S::lonslow@ltl.org.uk::8ef6074a-bfbf-413c-831b-a067ec2c5eee"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674BD86-CBE8-4B1F-B815-785945D88040}" name="Table1" displayName="Table1" ref="C372:D377" totalsRowShown="0" headerRowDxfId="5" dataDxfId="4" tableBorderDxfId="3">
  <autoFilter ref="C372:D377" xr:uid="{4674BD86-CBE8-4B1F-B815-785945D88040}"/>
  <tableColumns count="2">
    <tableColumn id="1" xr3:uid="{DA2DC228-2C35-487F-9FC1-211C5F8D5FD1}" name="Choose" dataDxfId="2"/>
    <tableColumn id="2" xr3:uid="{CFB60333-84CE-4B2A-A767-6F345594F792}" name="Column1" dataDxfId="1"/>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readedComments/threadedComment1.xml><?xml version="1.0" encoding="utf-8"?>
<ThreadedComments xmlns="http://schemas.microsoft.com/office/spreadsheetml/2018/threadedcomments" xmlns:x="http://schemas.openxmlformats.org/spreadsheetml/2006/main">
  <threadedComment ref="E18" dT="2024-08-22T09:32:50.96" personId="{1B369F48-E2C2-42E4-BF96-4908A5348BAE}" id="{FBEFAFFC-7463-42AF-864C-765E52BCB1D0}">
    <text>@Matt Can you add in a header row here for consistency (Question/Scoring/Notes? Didn't want to risk through the formula!</text>
    <mentions>
      <mention mentionpersonId="{4CC228E7-DDE8-418D-B87E-C3F04AA54139}" mentionId="{F94DCCEB-FC18-4742-9FF3-C9BC5A584651}" startIndex="0" length="5"/>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5" Type="http://schemas.microsoft.com/office/2019/04/relationships/documenttask" Target="../documenttasks/documenttask1.xml"/><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005E2-4132-40DC-9B3D-F97FF2BFF160}">
  <sheetPr>
    <tabColor theme="1"/>
    <pageSetUpPr fitToPage="1"/>
  </sheetPr>
  <dimension ref="A1:H516"/>
  <sheetViews>
    <sheetView tabSelected="1" zoomScaleNormal="100" workbookViewId="0">
      <selection activeCell="U3" sqref="U3"/>
    </sheetView>
  </sheetViews>
  <sheetFormatPr defaultColWidth="8.81640625" defaultRowHeight="14" x14ac:dyDescent="0.3"/>
  <cols>
    <col min="1" max="1" width="4.54296875" style="6" customWidth="1"/>
    <col min="2" max="2" width="8.81640625" style="5"/>
    <col min="3" max="3" width="33.54296875" style="1" customWidth="1"/>
    <col min="4" max="4" width="20.1796875" style="88" customWidth="1"/>
    <col min="5" max="6" width="11.54296875" style="5" customWidth="1"/>
    <col min="7" max="7" width="16.54296875" style="6" customWidth="1"/>
    <col min="8" max="8" width="4.54296875" style="6" customWidth="1"/>
    <col min="9" max="16384" width="8.81640625" style="6"/>
  </cols>
  <sheetData>
    <row r="1" spans="1:8" ht="45" customHeight="1" x14ac:dyDescent="0.3">
      <c r="A1" s="141" t="s">
        <v>0</v>
      </c>
      <c r="B1" s="141"/>
      <c r="C1" s="141"/>
      <c r="D1" s="141"/>
      <c r="E1" s="141"/>
      <c r="F1" s="141"/>
      <c r="G1" s="141"/>
      <c r="H1" s="141"/>
    </row>
    <row r="2" spans="1:8" ht="104.5" customHeight="1" x14ac:dyDescent="0.3">
      <c r="A2" s="5"/>
      <c r="B2" s="144" t="s">
        <v>1</v>
      </c>
      <c r="C2" s="144"/>
      <c r="D2" s="144"/>
      <c r="E2" s="144"/>
      <c r="F2" s="144"/>
      <c r="G2" s="28"/>
    </row>
    <row r="3" spans="1:8" ht="88.9" customHeight="1" x14ac:dyDescent="0.3">
      <c r="A3" s="5"/>
      <c r="B3" s="142" t="s">
        <v>2</v>
      </c>
      <c r="C3" s="142"/>
      <c r="D3" s="142"/>
      <c r="E3" s="142"/>
      <c r="F3" s="142"/>
      <c r="G3" s="142"/>
    </row>
    <row r="4" spans="1:8" ht="58.15" customHeight="1" x14ac:dyDescent="0.3">
      <c r="A4" s="5"/>
      <c r="B4" s="142" t="s">
        <v>3</v>
      </c>
      <c r="C4" s="142"/>
      <c r="D4" s="142"/>
      <c r="E4" s="142"/>
      <c r="F4" s="142"/>
      <c r="G4" s="142"/>
    </row>
    <row r="5" spans="1:8" ht="57.65" customHeight="1" x14ac:dyDescent="0.3">
      <c r="A5" s="5"/>
      <c r="B5" s="143" t="s">
        <v>4</v>
      </c>
      <c r="C5" s="144"/>
      <c r="D5" s="144"/>
      <c r="E5" s="144"/>
      <c r="F5" s="144"/>
      <c r="G5" s="144"/>
    </row>
    <row r="6" spans="1:8" ht="66.650000000000006" customHeight="1" x14ac:dyDescent="0.3">
      <c r="A6" s="5"/>
      <c r="B6" s="142" t="s">
        <v>5</v>
      </c>
      <c r="C6" s="142"/>
      <c r="D6" s="142"/>
      <c r="E6" s="142"/>
      <c r="F6" s="142"/>
      <c r="G6" s="142"/>
    </row>
    <row r="7" spans="1:8" ht="15" x14ac:dyDescent="0.3">
      <c r="A7" s="5"/>
      <c r="B7" s="140" t="s">
        <v>6</v>
      </c>
      <c r="C7" s="140"/>
      <c r="D7" s="140"/>
      <c r="E7" s="140"/>
      <c r="F7" s="140"/>
    </row>
    <row r="9" spans="1:8" ht="55.4" customHeight="1" x14ac:dyDescent="0.3"/>
    <row r="10" spans="1:8" ht="55.4" customHeight="1" x14ac:dyDescent="0.3"/>
    <row r="11" spans="1:8" ht="55.4" customHeight="1" x14ac:dyDescent="0.3"/>
    <row r="12" spans="1:8" ht="55.4" customHeight="1" x14ac:dyDescent="0.3"/>
    <row r="13" spans="1:8" ht="55.4" customHeight="1" x14ac:dyDescent="0.3"/>
    <row r="14" spans="1:8" ht="55.4" customHeight="1" x14ac:dyDescent="0.3"/>
    <row r="15" spans="1:8" ht="55.4" customHeight="1" x14ac:dyDescent="0.3"/>
    <row r="16" spans="1:8" ht="55.4" customHeight="1" x14ac:dyDescent="0.3"/>
    <row r="17" ht="55.4" customHeight="1" x14ac:dyDescent="0.3"/>
    <row r="18" ht="55.4" customHeight="1" x14ac:dyDescent="0.3"/>
    <row r="19" ht="55.4" customHeight="1" x14ac:dyDescent="0.3"/>
    <row r="20" ht="55.4" customHeight="1" x14ac:dyDescent="0.3"/>
    <row r="21" ht="55.4" customHeight="1" x14ac:dyDescent="0.3"/>
    <row r="22" ht="55.4" customHeight="1" x14ac:dyDescent="0.3"/>
    <row r="23" ht="55.4" customHeight="1" x14ac:dyDescent="0.3"/>
    <row r="24" ht="55.4" customHeight="1" x14ac:dyDescent="0.3"/>
    <row r="25" ht="55.4" customHeight="1" x14ac:dyDescent="0.3"/>
    <row r="26" ht="55.4" customHeight="1" x14ac:dyDescent="0.3"/>
    <row r="27" ht="55.4" customHeight="1" x14ac:dyDescent="0.3"/>
    <row r="28" ht="55.4" customHeight="1" x14ac:dyDescent="0.3"/>
    <row r="29" ht="55.4" customHeight="1" x14ac:dyDescent="0.3"/>
    <row r="30" ht="55.4" customHeight="1" x14ac:dyDescent="0.3"/>
    <row r="31" ht="42.65" customHeight="1" x14ac:dyDescent="0.3"/>
    <row r="32" ht="45" customHeight="1" x14ac:dyDescent="0.3"/>
    <row r="33" ht="45" customHeight="1" x14ac:dyDescent="0.3"/>
    <row r="34" ht="45" customHeight="1" x14ac:dyDescent="0.3"/>
    <row r="35" ht="45" customHeight="1" x14ac:dyDescent="0.3"/>
    <row r="36" ht="45" customHeight="1" x14ac:dyDescent="0.3"/>
    <row r="37" ht="45" customHeight="1" x14ac:dyDescent="0.3"/>
    <row r="38" ht="45" customHeight="1" x14ac:dyDescent="0.3"/>
    <row r="39" ht="45" customHeight="1" x14ac:dyDescent="0.3"/>
    <row r="40" ht="45" customHeight="1" x14ac:dyDescent="0.3"/>
    <row r="41" ht="45" customHeight="1" x14ac:dyDescent="0.3"/>
    <row r="42" ht="45" customHeight="1" x14ac:dyDescent="0.3"/>
    <row r="43" ht="45" customHeight="1" x14ac:dyDescent="0.3"/>
    <row r="44" ht="45" customHeight="1" x14ac:dyDescent="0.3"/>
    <row r="45" ht="45" customHeight="1" x14ac:dyDescent="0.3"/>
    <row r="46" ht="45" customHeight="1" x14ac:dyDescent="0.3"/>
    <row r="47" ht="45" customHeight="1" x14ac:dyDescent="0.3"/>
    <row r="48" ht="45" customHeight="1" x14ac:dyDescent="0.3"/>
    <row r="49" ht="45" customHeight="1" x14ac:dyDescent="0.3"/>
    <row r="66" ht="45" customHeight="1" x14ac:dyDescent="0.3"/>
    <row r="98" spans="1:8" ht="14.5" customHeight="1" x14ac:dyDescent="0.3">
      <c r="A98" s="133" t="s">
        <v>7</v>
      </c>
      <c r="B98" s="133"/>
      <c r="C98" s="133"/>
      <c r="D98" s="133"/>
      <c r="E98" s="133"/>
      <c r="F98" s="133"/>
      <c r="G98" s="133"/>
      <c r="H98" s="133"/>
    </row>
    <row r="99" spans="1:8" customFormat="1" ht="14.5" x14ac:dyDescent="0.35">
      <c r="A99" s="6"/>
      <c r="B99" s="5"/>
      <c r="C99" s="1"/>
      <c r="D99" s="88"/>
      <c r="E99" s="5"/>
      <c r="F99" s="5"/>
      <c r="G99" s="6"/>
      <c r="H99" s="6"/>
    </row>
    <row r="100" spans="1:8" customFormat="1" ht="14.5" x14ac:dyDescent="0.35">
      <c r="A100" s="6"/>
      <c r="B100" s="5"/>
      <c r="C100" s="1"/>
      <c r="D100" s="88"/>
      <c r="E100" s="5"/>
      <c r="F100" s="5"/>
      <c r="G100" s="6"/>
      <c r="H100" s="6"/>
    </row>
    <row r="101" spans="1:8" customFormat="1" ht="14.5" x14ac:dyDescent="0.35">
      <c r="A101" s="6"/>
      <c r="B101" s="5"/>
      <c r="C101" s="1"/>
      <c r="D101" s="88"/>
      <c r="E101" s="5"/>
      <c r="F101" s="5"/>
      <c r="G101" s="6"/>
      <c r="H101" s="6"/>
    </row>
    <row r="102" spans="1:8" customFormat="1" ht="15" thickBot="1" x14ac:dyDescent="0.4">
      <c r="A102" s="100"/>
      <c r="B102" s="90"/>
      <c r="C102" s="2"/>
      <c r="D102" s="88"/>
      <c r="E102" s="88"/>
      <c r="F102" s="88"/>
      <c r="G102" s="6"/>
      <c r="H102" s="6"/>
    </row>
    <row r="103" spans="1:8" customFormat="1" ht="14.5" x14ac:dyDescent="0.35">
      <c r="A103" s="101"/>
      <c r="B103" s="137" t="s">
        <v>8</v>
      </c>
      <c r="C103" s="137"/>
      <c r="D103" s="137"/>
      <c r="E103" s="88"/>
      <c r="F103" s="138">
        <f>D129/E129</f>
        <v>0</v>
      </c>
      <c r="G103" s="6"/>
      <c r="H103" s="6"/>
    </row>
    <row r="104" spans="1:8" customFormat="1" ht="56" x14ac:dyDescent="0.35">
      <c r="A104" s="102"/>
      <c r="B104" s="90">
        <f>'Policy &amp; Practice'!A6</f>
        <v>1.01</v>
      </c>
      <c r="C104" s="91" t="str">
        <f>'Policy &amp; Practice'!B6</f>
        <v>Outdoor learning is an expectation of all our staff, who are trained and supported to deliver learning outdoors.</v>
      </c>
      <c r="D104" s="88">
        <f>VLOOKUP('Policy &amp; Practice'!C6,Table1[],2,FALSE)</f>
        <v>0</v>
      </c>
      <c r="E104" s="88">
        <v>3</v>
      </c>
      <c r="F104" s="134"/>
      <c r="G104" s="6" t="s">
        <v>9</v>
      </c>
      <c r="H104" s="6"/>
    </row>
    <row r="105" spans="1:8" customFormat="1" ht="70" x14ac:dyDescent="0.35">
      <c r="A105" s="102"/>
      <c r="B105" s="90">
        <f>'Policy &amp; Practice'!A9</f>
        <v>1.04</v>
      </c>
      <c r="C105" s="91" t="str">
        <f>'Policy &amp; Practice'!B9</f>
        <v>Sustainability, climate change or outdoor learning is embedded across all the curriculum and is visible in school life.</v>
      </c>
      <c r="D105" s="88">
        <f>VLOOKUP('Policy &amp; Practice'!C9,Table1[],2,FALSE)</f>
        <v>0</v>
      </c>
      <c r="E105" s="88">
        <v>3</v>
      </c>
      <c r="F105" s="134"/>
      <c r="G105" s="6" t="s">
        <v>10</v>
      </c>
      <c r="H105" s="6"/>
    </row>
    <row r="106" spans="1:8" customFormat="1" ht="56" x14ac:dyDescent="0.35">
      <c r="A106" s="102"/>
      <c r="B106" s="90">
        <f>'Policy &amp; Practice'!A10</f>
        <v>1.05</v>
      </c>
      <c r="C106" s="91" t="str">
        <f>'Policy &amp; Practice'!B10</f>
        <v>All our break supervision staff are trained and feel confident to support great play in the school grounds.</v>
      </c>
      <c r="D106" s="88">
        <f>VLOOKUP('Policy &amp; Practice'!C10,Table1[],2,FALSE)</f>
        <v>0</v>
      </c>
      <c r="E106" s="88">
        <v>3</v>
      </c>
      <c r="F106" s="134"/>
      <c r="G106" s="6" t="s">
        <v>11</v>
      </c>
      <c r="H106" s="6"/>
    </row>
    <row r="107" spans="1:8" customFormat="1" ht="28" x14ac:dyDescent="0.35">
      <c r="A107" s="102"/>
      <c r="B107" s="90">
        <f>'Policy &amp; Practice'!A11</f>
        <v>1.06</v>
      </c>
      <c r="C107" s="91" t="str">
        <f>'Policy &amp; Practice'!B11</f>
        <v>We have an outdoor learning policy.</v>
      </c>
      <c r="D107" s="88">
        <f>VLOOKUP('Policy &amp; Practice'!C11,Table1[],2,FALSE)</f>
        <v>0</v>
      </c>
      <c r="E107" s="88">
        <v>3</v>
      </c>
      <c r="F107" s="134"/>
      <c r="G107" s="6" t="s">
        <v>12</v>
      </c>
      <c r="H107" s="6"/>
    </row>
    <row r="108" spans="1:8" customFormat="1" ht="14.5" x14ac:dyDescent="0.35">
      <c r="A108" s="102"/>
      <c r="B108" s="90">
        <f>'Policy &amp; Practice'!A12</f>
        <v>1.07</v>
      </c>
      <c r="C108" s="91" t="str">
        <f>'Policy &amp; Practice'!B12</f>
        <v>We have a play policy.</v>
      </c>
      <c r="D108" s="88">
        <f>VLOOKUP('Policy &amp; Practice'!C12,Table1[],2,FALSE)</f>
        <v>0</v>
      </c>
      <c r="E108" s="88">
        <v>3</v>
      </c>
      <c r="F108" s="134"/>
      <c r="G108" s="6" t="s">
        <v>12</v>
      </c>
      <c r="H108" s="6"/>
    </row>
    <row r="109" spans="1:8" customFormat="1" ht="56" x14ac:dyDescent="0.35">
      <c r="A109" s="102"/>
      <c r="B109" s="90">
        <f>'Policy &amp; Practice'!A13</f>
        <v>1.08</v>
      </c>
      <c r="C109" s="91" t="str">
        <f>'Policy &amp; Practice'!B13</f>
        <v>We have a climate change action and mitigation policy, or it is clearly integrated with other policies.</v>
      </c>
      <c r="D109" s="88">
        <f>VLOOKUP('Policy &amp; Practice'!C13,Table1[],2,FALSE)</f>
        <v>0</v>
      </c>
      <c r="E109" s="88">
        <v>3</v>
      </c>
      <c r="F109" s="134"/>
      <c r="G109" s="6" t="s">
        <v>12</v>
      </c>
      <c r="H109" s="6"/>
    </row>
    <row r="110" spans="1:8" customFormat="1" ht="70" x14ac:dyDescent="0.35">
      <c r="A110" s="102"/>
      <c r="B110" s="90">
        <f>'Policy &amp; Practice'!A14</f>
        <v>1.0900000000000001</v>
      </c>
      <c r="C110" s="91" t="str">
        <f>'Policy &amp; Practice'!B14</f>
        <v>We have appointed a lead or co-ordinator in areas around sustainability and climate in the curriculum, outdoor learning, and play.</v>
      </c>
      <c r="D110" s="88">
        <f>VLOOKUP('Policy &amp; Practice'!C14,Table1[],2,FALSE)</f>
        <v>0</v>
      </c>
      <c r="E110" s="88">
        <v>3</v>
      </c>
      <c r="F110" s="134"/>
      <c r="G110" s="6" t="s">
        <v>12</v>
      </c>
      <c r="H110" s="6"/>
    </row>
    <row r="111" spans="1:8" customFormat="1" ht="56" x14ac:dyDescent="0.35">
      <c r="A111" s="102"/>
      <c r="B111" s="90">
        <f>'Policy &amp; Practice'!A15</f>
        <v>1.1000000000000001</v>
      </c>
      <c r="C111" s="91" t="str">
        <f>'Policy &amp; Practice'!B15</f>
        <v>All our pupils are actively involved in designing and creating school grounds improvements.</v>
      </c>
      <c r="D111" s="88">
        <f>VLOOKUP('Policy &amp; Practice'!C15,Table1[],2,FALSE)</f>
        <v>0</v>
      </c>
      <c r="E111" s="88">
        <v>3</v>
      </c>
      <c r="F111" s="134"/>
      <c r="G111" s="6" t="s">
        <v>10</v>
      </c>
      <c r="H111" s="6"/>
    </row>
    <row r="112" spans="1:8" customFormat="1" ht="70" x14ac:dyDescent="0.35">
      <c r="A112" s="102"/>
      <c r="B112" s="90">
        <f>'Policy &amp; Practice'!A16</f>
        <v>1.1100000000000001</v>
      </c>
      <c r="C112" s="91" t="str">
        <f>'Policy &amp; Practice'!B16</f>
        <v>A range of staff members, both teaching and non-teaching, are actively involved in designing and creating school grounds improvements.</v>
      </c>
      <c r="D112" s="88">
        <f>VLOOKUP('Policy &amp; Practice'!C16,Table1[],2,FALSE)</f>
        <v>0</v>
      </c>
      <c r="E112" s="88">
        <v>3</v>
      </c>
      <c r="F112" s="134"/>
      <c r="G112" s="6" t="s">
        <v>13</v>
      </c>
      <c r="H112" s="6"/>
    </row>
    <row r="113" spans="1:8" customFormat="1" ht="56" x14ac:dyDescent="0.35">
      <c r="A113" s="102"/>
      <c r="B113" s="90">
        <f>'Policy &amp; Practice'!A17</f>
        <v>1.1200000000000001</v>
      </c>
      <c r="C113" s="91" t="str">
        <f>'Policy &amp; Practice'!B17</f>
        <v>We relate our play, learning, and various action plans to the Global Goals for Sustainable Development.</v>
      </c>
      <c r="D113" s="88">
        <f>VLOOKUP('Policy &amp; Practice'!C17,Table1[],2,FALSE)</f>
        <v>0</v>
      </c>
      <c r="E113" s="88">
        <v>3</v>
      </c>
      <c r="F113" s="134"/>
      <c r="G113" s="6" t="s">
        <v>14</v>
      </c>
      <c r="H113" s="6"/>
    </row>
    <row r="114" spans="1:8" customFormat="1" ht="56" x14ac:dyDescent="0.35">
      <c r="A114" s="102"/>
      <c r="B114" s="90">
        <f>'Policy &amp; Practice'!A18</f>
        <v>1.1299999999999999</v>
      </c>
      <c r="C114" s="91" t="str">
        <f>'Policy &amp; Practice'!B18</f>
        <v>We are sharing our climate action work with parents and invite them to contribute their time and skills.</v>
      </c>
      <c r="D114" s="88">
        <f>VLOOKUP('Policy &amp; Practice'!C18,Table1[],2,FALSE)</f>
        <v>0</v>
      </c>
      <c r="E114" s="88">
        <v>3</v>
      </c>
      <c r="F114" s="134"/>
      <c r="G114" s="6" t="s">
        <v>15</v>
      </c>
      <c r="H114" s="6"/>
    </row>
    <row r="115" spans="1:8" customFormat="1" ht="70" x14ac:dyDescent="0.35">
      <c r="A115" s="102"/>
      <c r="B115" s="90">
        <f>'Policy &amp; Practice'!A19</f>
        <v>1.1399999999999999</v>
      </c>
      <c r="C115" s="91" t="str">
        <f>'Policy &amp; Practice'!B19</f>
        <v>We are sharing our outdoor learning and play work with parents and invite them to contribute in time, skills or donations as they can.</v>
      </c>
      <c r="D115" s="88">
        <f>VLOOKUP('Policy &amp; Practice'!C19,Table1[],2,FALSE)</f>
        <v>0</v>
      </c>
      <c r="E115" s="88">
        <v>3</v>
      </c>
      <c r="F115" s="134"/>
      <c r="G115" s="6" t="s">
        <v>15</v>
      </c>
      <c r="H115" s="6"/>
    </row>
    <row r="116" spans="1:8" customFormat="1" ht="42" x14ac:dyDescent="0.35">
      <c r="A116" s="102"/>
      <c r="B116" s="90">
        <f>'Policy &amp; Practice'!A20</f>
        <v>1.1499999999999999</v>
      </c>
      <c r="C116" s="91" t="str">
        <f>'Policy &amp; Practice'!B20</f>
        <v>Existing features in the school grounds are generally maintained, used and loved.</v>
      </c>
      <c r="D116" s="88">
        <f>VLOOKUP('Policy &amp; Practice'!C20,Table1[],2,FALSE)</f>
        <v>0</v>
      </c>
      <c r="E116" s="88">
        <v>3</v>
      </c>
      <c r="F116" s="134"/>
      <c r="G116" s="6" t="s">
        <v>16</v>
      </c>
      <c r="H116" s="6"/>
    </row>
    <row r="117" spans="1:8" customFormat="1" ht="56" x14ac:dyDescent="0.35">
      <c r="A117" s="102"/>
      <c r="B117" s="90">
        <f>'Policy &amp; Practice'!A22</f>
        <v>2.0099999999999998</v>
      </c>
      <c r="C117" s="91" t="str">
        <f>'Policy &amp; Practice'!B22</f>
        <v>We use the grounds for outdoor learning on a regular basis - most days someone is outside for a lesson.</v>
      </c>
      <c r="D117" s="88">
        <f>VLOOKUP('Policy &amp; Practice'!C22,Table1[],2,FALSE)</f>
        <v>0</v>
      </c>
      <c r="E117" s="88">
        <v>3</v>
      </c>
      <c r="F117" s="134"/>
      <c r="G117" s="6" t="s">
        <v>16</v>
      </c>
      <c r="H117" s="6"/>
    </row>
    <row r="118" spans="1:8" customFormat="1" ht="56" x14ac:dyDescent="0.35">
      <c r="A118" s="102"/>
      <c r="B118" s="90">
        <f>'Policy &amp; Practice'!A23</f>
        <v>2.02</v>
      </c>
      <c r="C118" s="91" t="str">
        <f>'Policy &amp; Practice'!B23</f>
        <v>We have one or more sheltered outdoor gathering spaces for classes to use or pupils to socialise in.</v>
      </c>
      <c r="D118" s="88">
        <f>VLOOKUP('Policy &amp; Practice'!C23,Table1[],2,FALSE)</f>
        <v>0</v>
      </c>
      <c r="E118" s="88">
        <v>3</v>
      </c>
      <c r="F118" s="134"/>
      <c r="G118" s="6" t="s">
        <v>16</v>
      </c>
      <c r="H118" s="6"/>
    </row>
    <row r="119" spans="1:8" customFormat="1" ht="28.5" x14ac:dyDescent="0.35">
      <c r="A119" s="102"/>
      <c r="B119" s="90">
        <f>'Policy &amp; Practice'!A24</f>
        <v>2.0299999999999998</v>
      </c>
      <c r="C119" s="91" t="str">
        <f>'Policy &amp; Practice'!B24</f>
        <v>Our grounds are acccessible by all pupils.</v>
      </c>
      <c r="D119" s="88">
        <f>VLOOKUP('Policy &amp; Practice'!C24,Table1[],2,FALSE)</f>
        <v>0</v>
      </c>
      <c r="E119" s="88">
        <v>3</v>
      </c>
      <c r="F119" s="134"/>
      <c r="G119" s="6" t="s">
        <v>17</v>
      </c>
      <c r="H119" s="6"/>
    </row>
    <row r="120" spans="1:8" customFormat="1" ht="56" x14ac:dyDescent="0.35">
      <c r="A120" s="102"/>
      <c r="B120" s="90">
        <f>'Policy &amp; Practice'!A25</f>
        <v>2.04</v>
      </c>
      <c r="C120" s="91" t="str">
        <f>'Policy &amp; Practice'!B25</f>
        <v>We ensure that all pupils can access warm and waterproof outdoor clothing through a clothes library or similar.</v>
      </c>
      <c r="D120" s="88">
        <f>VLOOKUP('Policy &amp; Practice'!C25,Table1[],2,FALSE)</f>
        <v>0</v>
      </c>
      <c r="E120" s="88">
        <v>3</v>
      </c>
      <c r="F120" s="134"/>
      <c r="G120" s="6" t="s">
        <v>18</v>
      </c>
      <c r="H120" s="6"/>
    </row>
    <row r="121" spans="1:8" customFormat="1" ht="70" x14ac:dyDescent="0.35">
      <c r="A121" s="102"/>
      <c r="B121" s="90">
        <f>'Policy &amp; Practice'!A26</f>
        <v>2.0499999999999998</v>
      </c>
      <c r="C121" s="91" t="str">
        <f>'Policy &amp; Practice'!B26</f>
        <v>We partner with other organisations or individuals with specialist skills or knowledge to extend our outdoor learning and play.</v>
      </c>
      <c r="D121" s="88">
        <f>VLOOKUP('Policy &amp; Practice'!C26,Table1[],2,FALSE)</f>
        <v>0</v>
      </c>
      <c r="E121" s="88">
        <v>3</v>
      </c>
      <c r="F121" s="134"/>
      <c r="G121" s="6" t="s">
        <v>19</v>
      </c>
      <c r="H121" s="6"/>
    </row>
    <row r="122" spans="1:8" customFormat="1" ht="70" x14ac:dyDescent="0.35">
      <c r="A122" s="102"/>
      <c r="B122" s="90">
        <f>'Policy &amp; Practice'!A27</f>
        <v>2.06</v>
      </c>
      <c r="C122" s="91" t="str">
        <f>'Policy &amp; Practice'!B27</f>
        <v>We partner with other organisations or individuals who have knowledge or expertise around climate change issues.</v>
      </c>
      <c r="D122" s="88">
        <f>VLOOKUP('Policy &amp; Practice'!C27,Table1[],2,FALSE)</f>
        <v>0</v>
      </c>
      <c r="E122" s="88">
        <v>3</v>
      </c>
      <c r="F122" s="134"/>
      <c r="G122" s="6" t="s">
        <v>19</v>
      </c>
      <c r="H122" s="6"/>
    </row>
    <row r="123" spans="1:8" customFormat="1" ht="42" x14ac:dyDescent="0.35">
      <c r="A123" s="102"/>
      <c r="B123" s="90">
        <f>'Policy &amp; Practice'!A28</f>
        <v>2.0699999999999998</v>
      </c>
      <c r="C123" s="91" t="str">
        <f>'Policy &amp; Practice'!B28</f>
        <v>Our grounds are used every breaktime, even in damp, hot, cold, or windy weather.</v>
      </c>
      <c r="D123" s="88">
        <f>VLOOKUP('Policy &amp; Practice'!C28,Table1[],2,FALSE)</f>
        <v>0</v>
      </c>
      <c r="E123" s="88">
        <v>3</v>
      </c>
      <c r="F123" s="134"/>
      <c r="G123" s="6" t="s">
        <v>20</v>
      </c>
      <c r="H123" s="6"/>
    </row>
    <row r="124" spans="1:8" customFormat="1" ht="42" x14ac:dyDescent="0.35">
      <c r="A124" s="102"/>
      <c r="B124" s="90">
        <f>'Policy &amp; Practice'!A32</f>
        <v>2.11</v>
      </c>
      <c r="C124" s="91" t="str">
        <f>'Policy &amp; Practice'!B32</f>
        <v>We welcome our children to play in the school grounds before and after school hours.</v>
      </c>
      <c r="D124" s="88">
        <f>VLOOKUP('Policy &amp; Practice'!C32,Table1[],2,FALSE)</f>
        <v>0</v>
      </c>
      <c r="E124" s="88">
        <v>3</v>
      </c>
      <c r="F124" s="134"/>
      <c r="G124" s="6" t="s">
        <v>21</v>
      </c>
      <c r="H124" s="6"/>
    </row>
    <row r="125" spans="1:8" customFormat="1" ht="56" x14ac:dyDescent="0.35">
      <c r="A125" s="102"/>
      <c r="B125" s="90">
        <f>'Policy &amp; Practice'!A33</f>
        <v>2.12</v>
      </c>
      <c r="C125" s="91" t="str">
        <f>'Policy &amp; Practice'!B33</f>
        <v>The community use the space by arrangement in an evening or weekend (e.g. renting out pitches).</v>
      </c>
      <c r="D125" s="88">
        <f>VLOOKUP('Policy &amp; Practice'!C33,Table1[],2,FALSE)</f>
        <v>0</v>
      </c>
      <c r="E125" s="88">
        <v>3</v>
      </c>
      <c r="F125" s="134"/>
      <c r="G125" s="6" t="s">
        <v>22</v>
      </c>
      <c r="H125" s="6"/>
    </row>
    <row r="126" spans="1:8" customFormat="1" ht="56" x14ac:dyDescent="0.35">
      <c r="A126" s="102"/>
      <c r="B126" s="90">
        <f>'Policy &amp; Practice'!A34</f>
        <v>2.13</v>
      </c>
      <c r="C126" s="91" t="str">
        <f>'Policy &amp; Practice'!B34</f>
        <v>The community freely use the space in an evening or weekend for play and socialising.</v>
      </c>
      <c r="D126" s="88">
        <f>VLOOKUP('Policy &amp; Practice'!C34,Table1[],2,FALSE)</f>
        <v>0</v>
      </c>
      <c r="E126" s="88">
        <v>3</v>
      </c>
      <c r="F126" s="134"/>
      <c r="G126" s="6" t="s">
        <v>21</v>
      </c>
      <c r="H126" s="6"/>
    </row>
    <row r="127" spans="1:8" customFormat="1" ht="56" x14ac:dyDescent="0.35">
      <c r="A127" s="102"/>
      <c r="B127" s="90">
        <f>'Policy &amp; Practice'!A35</f>
        <v>2.14</v>
      </c>
      <c r="C127" s="91" t="str">
        <f>'Policy &amp; Practice'!B35</f>
        <v>Our grounds are more sheletered from sun, wind, rain, or cold than the surrounding area.</v>
      </c>
      <c r="D127" s="88">
        <f>VLOOKUP('Policy &amp; Practice'!C35,Table1[],2,FALSE)</f>
        <v>0</v>
      </c>
      <c r="E127" s="88">
        <v>3</v>
      </c>
      <c r="F127" s="134"/>
      <c r="G127" s="6" t="s">
        <v>20</v>
      </c>
      <c r="H127" s="6"/>
    </row>
    <row r="128" spans="1:8" customFormat="1" ht="70" x14ac:dyDescent="0.35">
      <c r="A128" s="102"/>
      <c r="B128" s="90">
        <f>'Policy &amp; Practice'!A37</f>
        <v>2.16</v>
      </c>
      <c r="C128" s="91" t="str">
        <f>'Policy &amp; Practice'!B37</f>
        <v>We have a plan to communicate to the wider school community around climate change education, outdoor learning and play.</v>
      </c>
      <c r="D128" s="88">
        <f>VLOOKUP('Policy &amp; Practice'!C37,Table1[],2,FALSE)</f>
        <v>0</v>
      </c>
      <c r="E128" s="88">
        <v>3</v>
      </c>
      <c r="F128" s="134"/>
      <c r="G128" s="6" t="s">
        <v>23</v>
      </c>
      <c r="H128" s="6"/>
    </row>
    <row r="129" spans="1:8" customFormat="1" ht="14.5" x14ac:dyDescent="0.35">
      <c r="A129" s="102"/>
      <c r="B129" s="90"/>
      <c r="C129" s="2"/>
      <c r="D129" s="86">
        <f>SUM(D104:D128)</f>
        <v>0</v>
      </c>
      <c r="E129" s="86">
        <f>SUM(E104:E128)</f>
        <v>75</v>
      </c>
      <c r="F129" s="134"/>
      <c r="G129" s="6"/>
      <c r="H129" s="6"/>
    </row>
    <row r="130" spans="1:8" customFormat="1" ht="14.5" x14ac:dyDescent="0.35">
      <c r="A130" s="102"/>
      <c r="B130" s="137" t="s">
        <v>8</v>
      </c>
      <c r="C130" s="137"/>
      <c r="D130" s="137"/>
      <c r="E130" s="88"/>
      <c r="F130" s="134">
        <f>D138/E138</f>
        <v>0</v>
      </c>
      <c r="G130" s="6"/>
      <c r="H130" s="6"/>
    </row>
    <row r="131" spans="1:8" customFormat="1" ht="56" x14ac:dyDescent="0.35">
      <c r="A131" s="102"/>
      <c r="B131" s="90">
        <f>'Policy &amp; Practice'!A7</f>
        <v>1.02</v>
      </c>
      <c r="C131" s="91" t="str">
        <f>'Policy &amp; Practice'!B7</f>
        <v>We have a member of staff or external supplier to lead all or most of our outdoor learning themselves.</v>
      </c>
      <c r="D131" s="88">
        <f>VLOOKUP('Policy &amp; Practice'!C7,Table1[],2,FALSE)</f>
        <v>0</v>
      </c>
      <c r="E131" s="88">
        <v>3</v>
      </c>
      <c r="F131" s="134"/>
      <c r="G131" s="6" t="s">
        <v>24</v>
      </c>
      <c r="H131" s="6"/>
    </row>
    <row r="132" spans="1:8" customFormat="1" ht="84" x14ac:dyDescent="0.35">
      <c r="A132" s="102"/>
      <c r="B132" s="90">
        <f>'Policy &amp; Practice'!A8</f>
        <v>1.03</v>
      </c>
      <c r="C132" s="91" t="str">
        <f>'Policy &amp; Practice'!B8</f>
        <v>Sustainability, climate change or outdoor learning are all in addition to our current curriculum, or are enrichment, or are for the Eco-Committee to undertake.</v>
      </c>
      <c r="D132" s="88">
        <f>VLOOKUP('Policy &amp; Practice'!C8,Table1[],2,FALSE)</f>
        <v>0</v>
      </c>
      <c r="E132" s="88">
        <v>3</v>
      </c>
      <c r="F132" s="134"/>
      <c r="G132" s="6" t="s">
        <v>12</v>
      </c>
      <c r="H132" s="6"/>
    </row>
    <row r="133" spans="1:8" customFormat="1" ht="84" x14ac:dyDescent="0.35">
      <c r="A133" s="102"/>
      <c r="B133" s="90">
        <f>'Policy &amp; Practice'!A21</f>
        <v>1.1599999999999999</v>
      </c>
      <c r="C133" s="91" t="str">
        <f>'Policy &amp; Practice'!B21</f>
        <v>We do not yet have a shared vision and values in sustainability, climate education, outdoor learning or play. Consequently we are still planning much of the above.</v>
      </c>
      <c r="D133" s="88">
        <f>VLOOKUP('Policy &amp; Practice'!C21,Table1[],2,FALSE)</f>
        <v>0</v>
      </c>
      <c r="E133" s="88">
        <v>3</v>
      </c>
      <c r="F133" s="134"/>
      <c r="G133" s="6" t="s">
        <v>12</v>
      </c>
      <c r="H133" s="6"/>
    </row>
    <row r="134" spans="1:8" customFormat="1" ht="42" x14ac:dyDescent="0.35">
      <c r="A134" s="102"/>
      <c r="B134" s="90">
        <f>'Policy &amp; Practice'!A29</f>
        <v>2.08</v>
      </c>
      <c r="C134" s="91" t="str">
        <f>'Policy &amp; Practice'!B29</f>
        <v>We cancel our outdoor breaktimes due to hot weather more than twice a year.</v>
      </c>
      <c r="D134" s="88">
        <f>VLOOKUP('Policy &amp; Practice'!C29,Table1[],2,FALSE)</f>
        <v>0</v>
      </c>
      <c r="E134" s="88">
        <v>3</v>
      </c>
      <c r="F134" s="134"/>
      <c r="G134" s="6" t="s">
        <v>25</v>
      </c>
      <c r="H134" s="6"/>
    </row>
    <row r="135" spans="1:8" customFormat="1" ht="42" x14ac:dyDescent="0.35">
      <c r="A135" s="102"/>
      <c r="B135" s="90">
        <f>'Policy &amp; Practice'!A30</f>
        <v>2.09</v>
      </c>
      <c r="C135" s="91" t="str">
        <f>'Policy &amp; Practice'!B30</f>
        <v>We cancel our outdoor breaktimes due to wet weather more than twice a year.</v>
      </c>
      <c r="D135" s="88">
        <f>VLOOKUP('Policy &amp; Practice'!C30,Table1[],2,FALSE)</f>
        <v>0</v>
      </c>
      <c r="E135" s="88">
        <v>3</v>
      </c>
      <c r="F135" s="134"/>
      <c r="G135" s="6" t="s">
        <v>25</v>
      </c>
      <c r="H135" s="6"/>
    </row>
    <row r="136" spans="1:8" customFormat="1" ht="42" x14ac:dyDescent="0.35">
      <c r="A136" s="102"/>
      <c r="B136" s="90">
        <f>'Policy &amp; Practice'!A31</f>
        <v>2.1</v>
      </c>
      <c r="C136" s="91" t="str">
        <f>'Policy &amp; Practice'!B31</f>
        <v>We cancel our outdoor breaktime due to high winds more than twice a year.</v>
      </c>
      <c r="D136" s="88">
        <f>VLOOKUP('Policy &amp; Practice'!C31,Table1[],2,FALSE)</f>
        <v>0</v>
      </c>
      <c r="E136" s="88">
        <v>3</v>
      </c>
      <c r="F136" s="134"/>
      <c r="G136" s="6" t="s">
        <v>25</v>
      </c>
      <c r="H136" s="6"/>
    </row>
    <row r="137" spans="1:8" customFormat="1" ht="56" x14ac:dyDescent="0.35">
      <c r="A137" s="102"/>
      <c r="B137" s="90">
        <f>'Policy &amp; Practice'!A36</f>
        <v>2.15</v>
      </c>
      <c r="C137" s="91" t="str">
        <f>'Policy &amp; Practice'!B36</f>
        <v>Our grounds are closed after school and not used by the community or our familes out of hours.</v>
      </c>
      <c r="D137" s="88">
        <f>VLOOKUP('Policy &amp; Practice'!C36,Table1[],2,FALSE)</f>
        <v>0</v>
      </c>
      <c r="E137" s="88">
        <v>3</v>
      </c>
      <c r="F137" s="134"/>
      <c r="G137" s="6" t="s">
        <v>21</v>
      </c>
      <c r="H137" s="6"/>
    </row>
    <row r="138" spans="1:8" customFormat="1" ht="15" thickBot="1" x14ac:dyDescent="0.4">
      <c r="A138" s="103"/>
      <c r="B138" s="90"/>
      <c r="C138" s="2"/>
      <c r="D138" s="86">
        <f>SUM(D131:D137)</f>
        <v>0</v>
      </c>
      <c r="E138" s="86">
        <f>SUM(E131:E137)</f>
        <v>21</v>
      </c>
      <c r="F138" s="135"/>
      <c r="G138" s="6"/>
      <c r="H138" s="6"/>
    </row>
    <row r="139" spans="1:8" customFormat="1" ht="14.5" x14ac:dyDescent="0.35">
      <c r="A139" s="100"/>
      <c r="B139" s="90"/>
      <c r="C139" s="2"/>
      <c r="D139" s="88"/>
      <c r="E139" s="88"/>
      <c r="F139" s="88"/>
      <c r="G139" s="6"/>
      <c r="H139" s="6"/>
    </row>
    <row r="140" spans="1:8" customFormat="1" ht="15" thickBot="1" x14ac:dyDescent="0.4">
      <c r="A140" s="2"/>
      <c r="B140" s="88"/>
      <c r="C140" s="2"/>
      <c r="D140" s="88"/>
      <c r="E140" s="88"/>
      <c r="F140" s="88"/>
      <c r="G140" s="1"/>
      <c r="H140" s="1"/>
    </row>
    <row r="141" spans="1:8" customFormat="1" ht="14.5" x14ac:dyDescent="0.35">
      <c r="A141" s="93"/>
      <c r="B141" s="136" t="s">
        <v>26</v>
      </c>
      <c r="C141" s="136"/>
      <c r="D141" s="136"/>
      <c r="E141" s="89"/>
      <c r="F141" s="104"/>
      <c r="G141" s="1"/>
      <c r="H141" s="1"/>
    </row>
    <row r="142" spans="1:8" customFormat="1" ht="42" x14ac:dyDescent="0.35">
      <c r="A142" s="95"/>
      <c r="B142" s="88">
        <f>'Nature &amp; Sustainability'!A21</f>
        <v>4.01</v>
      </c>
      <c r="C142" s="2" t="str">
        <f>'Nature &amp; Sustainability'!B21</f>
        <v>We have items such as bug homes, bat boxes, or hedgehog homes.</v>
      </c>
      <c r="D142" s="86">
        <f>VLOOKUP('Nature &amp; Sustainability'!C21,Table1[#All],2,FALSE)</f>
        <v>0</v>
      </c>
      <c r="E142" s="86">
        <v>3</v>
      </c>
      <c r="F142" s="134">
        <f>D149/E149</f>
        <v>0</v>
      </c>
      <c r="G142" s="1"/>
      <c r="H142" s="1"/>
    </row>
    <row r="143" spans="1:8" customFormat="1" ht="56" x14ac:dyDescent="0.35">
      <c r="A143" s="95"/>
      <c r="B143" s="88">
        <f>'Nature &amp; Sustainability'!A22</f>
        <v>4.0199999999999996</v>
      </c>
      <c r="C143" s="2" t="str">
        <f>'Nature &amp; Sustainability'!B22</f>
        <v>We have areas which are maintained as, or allowed to be, 'wild' with minimal or careful human access.</v>
      </c>
      <c r="D143" s="86">
        <f>VLOOKUP('Nature &amp; Sustainability'!C22,Table1[#All],2,FALSE)</f>
        <v>0</v>
      </c>
      <c r="E143" s="86">
        <v>3</v>
      </c>
      <c r="F143" s="134"/>
      <c r="G143" s="1"/>
      <c r="H143" s="1"/>
    </row>
    <row r="144" spans="1:8" customFormat="1" ht="28" x14ac:dyDescent="0.35">
      <c r="A144" s="95"/>
      <c r="B144" s="88">
        <f>'Nature &amp; Sustainability'!A23</f>
        <v>4.03</v>
      </c>
      <c r="C144" s="2" t="str">
        <f>'Nature &amp; Sustainability'!B23</f>
        <v>We have water features such as ponds, streams or wetland.</v>
      </c>
      <c r="D144" s="86">
        <f>VLOOKUP('Nature &amp; Sustainability'!C23,Table1[#All],2,FALSE)</f>
        <v>0</v>
      </c>
      <c r="E144" s="86">
        <v>3</v>
      </c>
      <c r="F144" s="134"/>
      <c r="G144" s="1"/>
      <c r="H144" s="1"/>
    </row>
    <row r="145" spans="1:8" customFormat="1" ht="70" x14ac:dyDescent="0.35">
      <c r="A145" s="95"/>
      <c r="B145" s="88">
        <f>'Nature &amp; Sustainability'!A24</f>
        <v>4.04</v>
      </c>
      <c r="C145" s="2" t="str">
        <f>'Nature &amp; Sustainability'!B24</f>
        <v>We have areas of flowers, wild flowers, flowering ground cover or flowering shrubs - which may or may not be actively encouraging pollinators.</v>
      </c>
      <c r="D145" s="86">
        <f>VLOOKUP('Nature &amp; Sustainability'!C24,Table1[#All],2,FALSE)</f>
        <v>0</v>
      </c>
      <c r="E145" s="86">
        <v>3</v>
      </c>
      <c r="F145" s="134"/>
      <c r="G145" s="1"/>
      <c r="H145" s="1"/>
    </row>
    <row r="146" spans="1:8" customFormat="1" ht="42" x14ac:dyDescent="0.35">
      <c r="A146" s="95"/>
      <c r="B146" s="88">
        <f>'Nature &amp; Sustainability'!A25</f>
        <v>4.05</v>
      </c>
      <c r="C146" s="2" t="str">
        <f>'Nature &amp; Sustainability'!B25</f>
        <v>We have log piles or areas of deadwood to encourage insects.</v>
      </c>
      <c r="D146" s="86">
        <f>VLOOKUP('Nature &amp; Sustainability'!C25,Table1[#All],2,FALSE)</f>
        <v>0</v>
      </c>
      <c r="E146" s="86">
        <v>3</v>
      </c>
      <c r="F146" s="134"/>
      <c r="G146" s="1"/>
      <c r="H146" s="1"/>
    </row>
    <row r="147" spans="1:8" customFormat="1" ht="42" x14ac:dyDescent="0.35">
      <c r="A147" s="95"/>
      <c r="B147" s="88">
        <f>'Nature &amp; Sustainability'!A26</f>
        <v>4.0599999999999996</v>
      </c>
      <c r="C147" s="2" t="str">
        <f>'Nature &amp; Sustainability'!B26</f>
        <v>We encourage birdlife through providing bird boxes, tables and a source of water.</v>
      </c>
      <c r="D147" s="86">
        <f>VLOOKUP('Nature &amp; Sustainability'!C26,Table1[#All],2,FALSE)</f>
        <v>0</v>
      </c>
      <c r="E147" s="86">
        <v>3</v>
      </c>
      <c r="F147" s="134"/>
      <c r="G147" s="1"/>
      <c r="H147" s="1"/>
    </row>
    <row r="148" spans="1:8" customFormat="1" ht="28" x14ac:dyDescent="0.35">
      <c r="A148" s="95"/>
      <c r="B148" s="88">
        <f>'Nature &amp; Sustainability'!A28</f>
        <v>4.08</v>
      </c>
      <c r="C148" s="2" t="str">
        <f>'Nature &amp; Sustainability'!B28</f>
        <v>We have a biodiversity action plan for our site.</v>
      </c>
      <c r="D148" s="86">
        <f>VLOOKUP('Nature &amp; Sustainability'!C28,Table1[#All],2,FALSE)</f>
        <v>0</v>
      </c>
      <c r="E148" s="86">
        <v>3</v>
      </c>
      <c r="F148" s="134"/>
      <c r="G148" s="1" t="s">
        <v>12</v>
      </c>
      <c r="H148" s="1"/>
    </row>
    <row r="149" spans="1:8" customFormat="1" ht="14.5" x14ac:dyDescent="0.35">
      <c r="A149" s="95"/>
      <c r="B149" s="88"/>
      <c r="C149" s="2"/>
      <c r="D149" s="123">
        <f>SUM(D142:D148)</f>
        <v>0</v>
      </c>
      <c r="E149" s="123">
        <f>SUM(E142:E148)</f>
        <v>21</v>
      </c>
      <c r="F149" s="134"/>
      <c r="G149" s="1"/>
      <c r="H149" s="1"/>
    </row>
    <row r="150" spans="1:8" customFormat="1" ht="14.5" x14ac:dyDescent="0.35">
      <c r="A150" s="95"/>
      <c r="B150" s="137" t="s">
        <v>26</v>
      </c>
      <c r="C150" s="137"/>
      <c r="D150" s="137"/>
      <c r="E150" s="88"/>
      <c r="F150" s="134">
        <f>D153/E153</f>
        <v>0</v>
      </c>
      <c r="G150" s="1"/>
      <c r="H150" s="1"/>
    </row>
    <row r="151" spans="1:8" customFormat="1" ht="42" x14ac:dyDescent="0.35">
      <c r="A151" s="95"/>
      <c r="B151" s="88">
        <f>'Nature &amp; Sustainability'!A27</f>
        <v>4.07</v>
      </c>
      <c r="C151" s="2" t="str">
        <f>'Nature &amp; Sustainability'!B27</f>
        <v>Chemicals such weedkillers, pesticides or herbicides are used on our site regularly.</v>
      </c>
      <c r="D151" s="86">
        <f>VLOOKUP('Nature &amp; Sustainability'!C27,Table1[#All],2,FALSE)</f>
        <v>0</v>
      </c>
      <c r="E151" s="86">
        <v>3</v>
      </c>
      <c r="F151" s="134"/>
      <c r="G151" s="1" t="s">
        <v>27</v>
      </c>
      <c r="H151" s="1"/>
    </row>
    <row r="152" spans="1:8" customFormat="1" ht="56" x14ac:dyDescent="0.35">
      <c r="A152" s="95"/>
      <c r="B152" s="88">
        <f>B251</f>
        <v>7.06</v>
      </c>
      <c r="C152" s="2" t="str">
        <f>C251</f>
        <v>Our school grounds are over 70% hard suface such as asphalt, astro turf or safety surfaces.</v>
      </c>
      <c r="D152" s="86">
        <f>D251</f>
        <v>0</v>
      </c>
      <c r="E152" s="86">
        <v>3</v>
      </c>
      <c r="F152" s="134"/>
      <c r="G152" s="1"/>
      <c r="H152" s="1"/>
    </row>
    <row r="153" spans="1:8" customFormat="1" ht="15" thickBot="1" x14ac:dyDescent="0.4">
      <c r="A153" s="97"/>
      <c r="B153" s="98"/>
      <c r="C153" s="99"/>
      <c r="D153" s="122">
        <f>SUM(D151:D152)</f>
        <v>0</v>
      </c>
      <c r="E153" s="122">
        <f>SUM(E151:E152)</f>
        <v>6</v>
      </c>
      <c r="F153" s="135"/>
      <c r="G153" s="1"/>
      <c r="H153" s="1"/>
    </row>
    <row r="154" spans="1:8" customFormat="1" ht="15" thickBot="1" x14ac:dyDescent="0.4">
      <c r="A154" s="2"/>
      <c r="B154" s="88"/>
      <c r="C154" s="2"/>
      <c r="D154" s="88"/>
      <c r="E154" s="88"/>
      <c r="F154" s="88"/>
      <c r="G154" s="1"/>
      <c r="H154" s="1"/>
    </row>
    <row r="155" spans="1:8" customFormat="1" ht="14.5" x14ac:dyDescent="0.35">
      <c r="A155" s="93"/>
      <c r="B155" s="136" t="s">
        <v>28</v>
      </c>
      <c r="C155" s="136"/>
      <c r="D155" s="136"/>
      <c r="E155" s="89"/>
      <c r="F155" s="104"/>
      <c r="G155" s="1"/>
      <c r="H155" s="1"/>
    </row>
    <row r="156" spans="1:8" customFormat="1" ht="70" x14ac:dyDescent="0.35">
      <c r="A156" s="95"/>
      <c r="B156" s="88">
        <f>'Nature &amp; Sustainability'!A32</f>
        <v>5.01</v>
      </c>
      <c r="C156" s="2" t="str">
        <f>'Nature &amp; Sustainability'!B32</f>
        <v>All the entrances used by all our children are welcoming, clearly signed and they encourage access by foot, scooter, bike or bus.</v>
      </c>
      <c r="D156" s="86">
        <f>VLOOKUP('Nature &amp; Sustainability'!C32,Table1[],2,FALSE)</f>
        <v>0</v>
      </c>
      <c r="E156" s="86">
        <v>3</v>
      </c>
      <c r="F156" s="134">
        <f>D165/E165</f>
        <v>0</v>
      </c>
      <c r="G156" s="1" t="s">
        <v>22</v>
      </c>
      <c r="H156" s="1"/>
    </row>
    <row r="157" spans="1:8" customFormat="1" ht="70" x14ac:dyDescent="0.35">
      <c r="A157" s="95"/>
      <c r="B157" s="88">
        <f>'Nature &amp; Sustainability'!A33</f>
        <v>5.0199999999999996</v>
      </c>
      <c r="C157" s="2" t="str">
        <f>'Nature &amp; Sustainability'!B33</f>
        <v>There is ample seating in different areas of the grounds, and for different sizes of group, including seating with shelter from heat, wind, or rain.</v>
      </c>
      <c r="D157" s="86">
        <f>VLOOKUP('Nature &amp; Sustainability'!C33,Table1[],2,FALSE)</f>
        <v>0</v>
      </c>
      <c r="E157" s="86">
        <v>3</v>
      </c>
      <c r="F157" s="134"/>
      <c r="G157" s="1"/>
      <c r="H157" s="1"/>
    </row>
    <row r="158" spans="1:8" customFormat="1" ht="42" x14ac:dyDescent="0.35">
      <c r="A158" s="95"/>
      <c r="B158" s="88">
        <f>'Nature &amp; Sustainability'!A34</f>
        <v>5.03</v>
      </c>
      <c r="C158" s="2" t="str">
        <f>'Nature &amp; Sustainability'!B34</f>
        <v xml:space="preserve">There is ample provision for secure cycle and scooter storage. </v>
      </c>
      <c r="D158" s="86">
        <f>VLOOKUP('Nature &amp; Sustainability'!C34,Table1[],2,FALSE)</f>
        <v>0</v>
      </c>
      <c r="E158" s="86">
        <v>3</v>
      </c>
      <c r="F158" s="134"/>
      <c r="G158" s="1"/>
      <c r="H158" s="1"/>
    </row>
    <row r="159" spans="1:8" customFormat="1" ht="42" x14ac:dyDescent="0.35">
      <c r="A159" s="95"/>
      <c r="B159" s="88">
        <f>'Nature &amp; Sustainability'!A35</f>
        <v>5.04</v>
      </c>
      <c r="C159" s="2" t="str">
        <f>'Nature &amp; Sustainability'!B35</f>
        <v>We have an active travel policy and action plan, which is shared with our local authority.</v>
      </c>
      <c r="D159" s="86">
        <f>VLOOKUP('Nature &amp; Sustainability'!C35,Table1[],2,FALSE)</f>
        <v>0</v>
      </c>
      <c r="E159" s="86">
        <v>3</v>
      </c>
      <c r="F159" s="134"/>
      <c r="G159" s="1" t="s">
        <v>22</v>
      </c>
      <c r="H159" s="1"/>
    </row>
    <row r="160" spans="1:8" customFormat="1" ht="28" x14ac:dyDescent="0.35">
      <c r="A160" s="95"/>
      <c r="B160" s="88">
        <f>'Nature &amp; Sustainability'!A36</f>
        <v>5.05</v>
      </c>
      <c r="C160" s="2" t="str">
        <f>'Nature &amp; Sustainability'!B36</f>
        <v xml:space="preserve">There are good composting facilities. </v>
      </c>
      <c r="D160" s="86">
        <f>VLOOKUP('Nature &amp; Sustainability'!C36,Table1[],2,FALSE)</f>
        <v>0</v>
      </c>
      <c r="E160" s="86">
        <v>3</v>
      </c>
      <c r="F160" s="134"/>
      <c r="G160" s="1"/>
      <c r="H160" s="1"/>
    </row>
    <row r="161" spans="1:8" customFormat="1" ht="28" x14ac:dyDescent="0.35">
      <c r="A161" s="95"/>
      <c r="B161" s="88">
        <f>'Nature &amp; Sustainability'!A37</f>
        <v>5.0599999999999996</v>
      </c>
      <c r="C161" s="2" t="str">
        <f>'Nature &amp; Sustainability'!B37</f>
        <v>There are enough outdoor litter bins located in the right places.</v>
      </c>
      <c r="D161" s="86">
        <f>VLOOKUP('Nature &amp; Sustainability'!C37,Table1[],2,FALSE)</f>
        <v>0</v>
      </c>
      <c r="E161" s="86">
        <v>3</v>
      </c>
      <c r="F161" s="134"/>
      <c r="G161" s="1"/>
      <c r="H161" s="1"/>
    </row>
    <row r="162" spans="1:8" customFormat="1" ht="42" x14ac:dyDescent="0.35">
      <c r="A162" s="95"/>
      <c r="B162" s="88">
        <f>'Nature &amp; Sustainability'!A38</f>
        <v>5.0599999999999996</v>
      </c>
      <c r="C162" s="2" t="str">
        <f>'Nature &amp; Sustainability'!B38</f>
        <v>We have renewable energy features of some kind, such as solar panels or a wind turbine.</v>
      </c>
      <c r="D162" s="86">
        <f>VLOOKUP('Nature &amp; Sustainability'!C38,Table1[],2,FALSE)</f>
        <v>0</v>
      </c>
      <c r="E162" s="86">
        <v>3</v>
      </c>
      <c r="F162" s="134"/>
      <c r="G162" s="1"/>
      <c r="H162" s="1"/>
    </row>
    <row r="163" spans="1:8" customFormat="1" ht="28" x14ac:dyDescent="0.35">
      <c r="A163" s="95"/>
      <c r="B163" s="88">
        <f>'Nature &amp; Sustainability'!A39</f>
        <v>5.07</v>
      </c>
      <c r="C163" s="2" t="str">
        <f>'Nature &amp; Sustainability'!B39</f>
        <v>There are good facilities for growing food in the grounds.</v>
      </c>
      <c r="D163" s="86">
        <f>VLOOKUP('Nature &amp; Sustainability'!C39,Table1[],2,FALSE)</f>
        <v>0</v>
      </c>
      <c r="E163" s="86">
        <v>3</v>
      </c>
      <c r="F163" s="134"/>
      <c r="G163" s="1" t="s">
        <v>29</v>
      </c>
      <c r="H163" s="1"/>
    </row>
    <row r="164" spans="1:8" customFormat="1" ht="42" x14ac:dyDescent="0.35">
      <c r="A164" s="95"/>
      <c r="B164" s="88">
        <f>'Nature &amp; Sustainability'!A40</f>
        <v>5.08</v>
      </c>
      <c r="C164" s="2" t="str">
        <f>'Nature &amp; Sustainability'!B40</f>
        <v>There is a good range of fruit trees or bushes, and we use the fruit.</v>
      </c>
      <c r="D164" s="86">
        <f>VLOOKUP('Nature &amp; Sustainability'!C40,Table1[],2,FALSE)</f>
        <v>0</v>
      </c>
      <c r="E164" s="86">
        <v>3</v>
      </c>
      <c r="F164" s="134"/>
      <c r="G164" s="1" t="s">
        <v>27</v>
      </c>
      <c r="H164" s="1"/>
    </row>
    <row r="165" spans="1:8" customFormat="1" ht="14.5" x14ac:dyDescent="0.35">
      <c r="A165" s="95"/>
      <c r="B165" s="88"/>
      <c r="C165" s="2"/>
      <c r="D165" s="86">
        <f>SUM(D156:D164)</f>
        <v>0</v>
      </c>
      <c r="E165" s="86">
        <f>SUM(E156:E164)</f>
        <v>27</v>
      </c>
      <c r="F165" s="134"/>
      <c r="G165" s="1"/>
      <c r="H165" s="1"/>
    </row>
    <row r="166" spans="1:8" customFormat="1" ht="14.5" x14ac:dyDescent="0.35">
      <c r="A166" s="95"/>
      <c r="B166" s="137" t="s">
        <v>28</v>
      </c>
      <c r="C166" s="137"/>
      <c r="D166" s="88"/>
      <c r="E166" s="88"/>
      <c r="F166" s="134">
        <f>D169/E169</f>
        <v>0</v>
      </c>
      <c r="G166" s="1"/>
      <c r="H166" s="1"/>
    </row>
    <row r="167" spans="1:8" customFormat="1" ht="42" x14ac:dyDescent="0.35">
      <c r="A167" s="95"/>
      <c r="B167" s="88">
        <f>'Nature &amp; Sustainability'!A41</f>
        <v>5.09</v>
      </c>
      <c r="C167" s="2" t="str">
        <f>'Nature &amp; Sustainability'!B41</f>
        <v>We have none of the sustainability features listed above.</v>
      </c>
      <c r="D167" s="86">
        <f>VLOOKUP('Nature &amp; Sustainability'!C41,Table1[],2,FALSE)</f>
        <v>0</v>
      </c>
      <c r="E167" s="86">
        <v>3</v>
      </c>
      <c r="F167" s="134"/>
      <c r="G167" s="1"/>
      <c r="H167" s="1"/>
    </row>
    <row r="168" spans="1:8" customFormat="1" ht="56" x14ac:dyDescent="0.35">
      <c r="A168" s="95"/>
      <c r="B168" s="90">
        <f>'Nature &amp; Sustainability'!A42</f>
        <v>5.0999999999999996</v>
      </c>
      <c r="C168" s="2" t="str">
        <f>'Nature &amp; Sustainability'!B42</f>
        <v>Would you agree that there are significant compromises on your site to allow vehicle access or car parking?</v>
      </c>
      <c r="D168" s="86">
        <f>VLOOKUP('Nature &amp; Sustainability'!C42,Table1[],2,FALSE)</f>
        <v>0</v>
      </c>
      <c r="E168" s="86">
        <v>3</v>
      </c>
      <c r="F168" s="134"/>
      <c r="G168" s="1"/>
      <c r="H168" s="1"/>
    </row>
    <row r="169" spans="1:8" customFormat="1" ht="15" thickBot="1" x14ac:dyDescent="0.4">
      <c r="A169" s="97"/>
      <c r="B169" s="98"/>
      <c r="C169" s="99"/>
      <c r="D169" s="87">
        <f>SUM(D167:D168)</f>
        <v>0</v>
      </c>
      <c r="E169" s="87">
        <f>SUM(E167:E168)</f>
        <v>6</v>
      </c>
      <c r="F169" s="135"/>
      <c r="G169" s="1"/>
      <c r="H169" s="1"/>
    </row>
    <row r="170" spans="1:8" customFormat="1" ht="15" thickBot="1" x14ac:dyDescent="0.4">
      <c r="A170" s="2"/>
      <c r="B170" s="105"/>
      <c r="C170" s="106"/>
      <c r="D170" s="105"/>
      <c r="E170" s="105"/>
      <c r="F170" s="105"/>
      <c r="G170" s="1"/>
      <c r="H170" s="1"/>
    </row>
    <row r="171" spans="1:8" customFormat="1" ht="14.5" x14ac:dyDescent="0.35">
      <c r="A171" s="93"/>
      <c r="B171" s="136" t="s">
        <v>30</v>
      </c>
      <c r="C171" s="136"/>
      <c r="D171" s="89"/>
      <c r="E171" s="107"/>
      <c r="F171" s="108"/>
      <c r="G171" s="1"/>
      <c r="H171" s="1"/>
    </row>
    <row r="172" spans="1:8" customFormat="1" ht="42" x14ac:dyDescent="0.35">
      <c r="A172" s="95"/>
      <c r="B172" s="90">
        <f>'Temperature Management'!A52</f>
        <v>6.02</v>
      </c>
      <c r="C172" s="91" t="str">
        <f>'Temperature Management'!B52</f>
        <v>We have areas of the grounds which are usually sheltered from the wind.</v>
      </c>
      <c r="D172" s="88">
        <f>VLOOKUP('Temperature Management'!C52,Table1[],2,FALSE)</f>
        <v>0</v>
      </c>
      <c r="E172" s="88">
        <v>3</v>
      </c>
      <c r="F172" s="134">
        <f>D177/E177</f>
        <v>0</v>
      </c>
      <c r="G172" s="1"/>
      <c r="H172" s="1"/>
    </row>
    <row r="173" spans="1:8" customFormat="1" ht="42" x14ac:dyDescent="0.35">
      <c r="A173" s="95"/>
      <c r="B173" s="90">
        <f>'Temperature Management'!A53</f>
        <v>6.03</v>
      </c>
      <c r="C173" s="91" t="str">
        <f>'Temperature Management'!B53</f>
        <v>We have trees, shrubs or hedges planted around our boundaries.</v>
      </c>
      <c r="D173" s="88">
        <f>VLOOKUP('Temperature Management'!C53,Table1[],2,FALSE)</f>
        <v>0</v>
      </c>
      <c r="E173" s="88">
        <v>3</v>
      </c>
      <c r="F173" s="134"/>
      <c r="G173" s="1"/>
      <c r="H173" s="1"/>
    </row>
    <row r="174" spans="1:8" customFormat="1" ht="42" x14ac:dyDescent="0.35">
      <c r="A174" s="95"/>
      <c r="B174" s="90">
        <f>'Temperature Management'!A54</f>
        <v>6.04</v>
      </c>
      <c r="C174" s="91" t="str">
        <f>'Temperature Management'!B54</f>
        <v>We have trees, shrubs, or hedges planted close to our building (within 5 metres).</v>
      </c>
      <c r="D174" s="88">
        <f>VLOOKUP('Temperature Management'!C54,Table1[],2,FALSE)</f>
        <v>0</v>
      </c>
      <c r="E174" s="88">
        <v>3</v>
      </c>
      <c r="F174" s="134"/>
      <c r="G174" s="1"/>
      <c r="H174" s="1"/>
    </row>
    <row r="175" spans="1:8" customFormat="1" ht="42" x14ac:dyDescent="0.35">
      <c r="A175" s="95"/>
      <c r="B175" s="90">
        <f>'Temperature Management'!A55</f>
        <v>6.05</v>
      </c>
      <c r="C175" s="91" t="str">
        <f>'Temperature Management'!B52</f>
        <v>We have areas of the grounds which are usually sheltered from the wind.</v>
      </c>
      <c r="D175" s="88">
        <f>VLOOKUP('Temperature Management'!C55,Table1[],2,FALSE)</f>
        <v>0</v>
      </c>
      <c r="E175" s="88">
        <v>3</v>
      </c>
      <c r="F175" s="134"/>
      <c r="G175" s="1"/>
      <c r="H175" s="1"/>
    </row>
    <row r="176" spans="1:8" customFormat="1" ht="56" x14ac:dyDescent="0.35">
      <c r="A176" s="95"/>
      <c r="B176" s="90">
        <f>'Temperature Management'!A57</f>
        <v>6.08</v>
      </c>
      <c r="C176" s="91" t="str">
        <f>'Temperature Management'!B57</f>
        <v>We plan on planting trees, hedges, or shrubs in a location which will shelter the school grounds or building.</v>
      </c>
      <c r="D176" s="88">
        <f>VLOOKUP('Temperature Management'!C56,Table1[],2,FALSE)</f>
        <v>0</v>
      </c>
      <c r="E176" s="88">
        <v>3</v>
      </c>
      <c r="F176" s="134"/>
      <c r="G176" s="1" t="s">
        <v>23</v>
      </c>
      <c r="H176" s="1"/>
    </row>
    <row r="177" spans="1:8" customFormat="1" ht="14.5" x14ac:dyDescent="0.35">
      <c r="A177" s="95"/>
      <c r="B177" s="88"/>
      <c r="C177" s="106"/>
      <c r="D177" s="86">
        <f>SUM(D172:D176)</f>
        <v>0</v>
      </c>
      <c r="E177" s="86">
        <f>SUM(E172:E176)</f>
        <v>15</v>
      </c>
      <c r="F177" s="134"/>
      <c r="G177" s="1"/>
      <c r="H177" s="1"/>
    </row>
    <row r="178" spans="1:8" customFormat="1" ht="14.5" x14ac:dyDescent="0.35">
      <c r="A178" s="95"/>
      <c r="B178" s="137" t="s">
        <v>31</v>
      </c>
      <c r="C178" s="137"/>
      <c r="D178" s="88"/>
      <c r="E178" s="109"/>
      <c r="F178" s="134">
        <f>D182/E182</f>
        <v>0</v>
      </c>
      <c r="G178" s="1"/>
      <c r="H178" s="1"/>
    </row>
    <row r="179" spans="1:8" customFormat="1" ht="42" x14ac:dyDescent="0.35">
      <c r="A179" s="95"/>
      <c r="B179" s="90">
        <f>'Temperature Management'!A51</f>
        <v>6.01</v>
      </c>
      <c r="C179" s="91" t="str">
        <f>'Temperature Management'!B51</f>
        <v>We have areas of the grounds which are windy on many days through the year.</v>
      </c>
      <c r="D179" s="88">
        <f>VLOOKUP('Temperature Management'!C51,Table1[],2,FALSE)</f>
        <v>0</v>
      </c>
      <c r="E179" s="88">
        <v>3</v>
      </c>
      <c r="F179" s="134"/>
      <c r="G179" s="1"/>
      <c r="H179" s="1"/>
    </row>
    <row r="180" spans="1:8" customFormat="1" ht="42" x14ac:dyDescent="0.35">
      <c r="A180" s="95"/>
      <c r="B180" s="90">
        <f>'Temperature Management'!A56</f>
        <v>6.07</v>
      </c>
      <c r="C180" s="91" t="str">
        <f>'Temperature Management'!B56</f>
        <v>Our buildings have been damaged by high winds within the last 5 years.</v>
      </c>
      <c r="D180" s="88">
        <f>VLOOKUP('Temperature Management'!C55,Table1[],2,FALSE)</f>
        <v>0</v>
      </c>
      <c r="E180" s="88">
        <v>3</v>
      </c>
      <c r="F180" s="134"/>
      <c r="G180" s="1"/>
      <c r="H180" s="1"/>
    </row>
    <row r="181" spans="1:8" customFormat="1" ht="42" x14ac:dyDescent="0.35">
      <c r="A181" s="95"/>
      <c r="B181" s="90">
        <f>'Temperature Management'!A57</f>
        <v>6.08</v>
      </c>
      <c r="C181" s="91" t="str">
        <f>'Temperature Management'!B55</f>
        <v>We have had shrubs or trees damaged by winds within the last 5 years.</v>
      </c>
      <c r="D181" s="88">
        <f>VLOOKUP('Temperature Management'!C56,Table1[],2,FALSE)</f>
        <v>0</v>
      </c>
      <c r="E181" s="88">
        <v>3</v>
      </c>
      <c r="F181" s="134"/>
      <c r="G181" s="1"/>
      <c r="H181" s="1"/>
    </row>
    <row r="182" spans="1:8" customFormat="1" ht="15" thickBot="1" x14ac:dyDescent="0.4">
      <c r="A182" s="97"/>
      <c r="B182" s="98"/>
      <c r="C182" s="110"/>
      <c r="D182" s="87">
        <f>SUM(D179:D181)</f>
        <v>0</v>
      </c>
      <c r="E182" s="87">
        <f>SUM(E179:E181)</f>
        <v>9</v>
      </c>
      <c r="F182" s="135"/>
      <c r="G182" s="1"/>
      <c r="H182" s="1"/>
    </row>
    <row r="183" spans="1:8" customFormat="1" ht="15" thickBot="1" x14ac:dyDescent="0.4">
      <c r="A183" s="2"/>
      <c r="B183" s="105"/>
      <c r="C183" s="106"/>
      <c r="D183" s="105"/>
      <c r="E183" s="105"/>
      <c r="F183" s="105"/>
      <c r="G183" s="7"/>
      <c r="H183" s="7"/>
    </row>
    <row r="184" spans="1:8" customFormat="1" ht="35.5" customHeight="1" x14ac:dyDescent="0.35">
      <c r="A184" s="93"/>
      <c r="B184" s="139" t="s">
        <v>32</v>
      </c>
      <c r="C184" s="139"/>
      <c r="D184" s="89"/>
      <c r="E184" s="89"/>
      <c r="F184" s="94"/>
      <c r="G184" s="7"/>
      <c r="H184" s="7"/>
    </row>
    <row r="185" spans="1:8" customFormat="1" ht="42" x14ac:dyDescent="0.35">
      <c r="A185" s="95"/>
      <c r="B185" s="90">
        <f>'Temperature Management'!A12</f>
        <v>7.02</v>
      </c>
      <c r="C185" s="2" t="str">
        <f>'Temperature Management'!B12</f>
        <v>We have areas of the grounds which are well shaded by buildings through the summer.</v>
      </c>
      <c r="D185" s="88">
        <f>VLOOKUP('Temperature Management'!C12,Table1[#All],2,FALSE)</f>
        <v>0</v>
      </c>
      <c r="E185" s="88">
        <v>3</v>
      </c>
      <c r="F185" s="134">
        <f>D193/E193</f>
        <v>0</v>
      </c>
      <c r="G185" s="7"/>
      <c r="H185" s="7"/>
    </row>
    <row r="186" spans="1:8" customFormat="1" ht="42" x14ac:dyDescent="0.35">
      <c r="A186" s="95"/>
      <c r="B186" s="90">
        <f>'Temperature Management'!A13</f>
        <v>7.03</v>
      </c>
      <c r="C186" s="2" t="str">
        <f>'Temperature Management'!B13</f>
        <v>We have areas of the grounds which are well shaded by trees or shrubs through the summer.</v>
      </c>
      <c r="D186" s="88">
        <f>VLOOKUP('Temperature Management'!C13,Table1[#All],2,FALSE)</f>
        <v>0</v>
      </c>
      <c r="E186" s="88">
        <v>3</v>
      </c>
      <c r="F186" s="134"/>
      <c r="G186" s="7"/>
      <c r="H186" s="7"/>
    </row>
    <row r="187" spans="1:8" customFormat="1" ht="42" x14ac:dyDescent="0.35">
      <c r="A187" s="95"/>
      <c r="B187" s="90">
        <f>'Temperature Management'!A14</f>
        <v>7.04</v>
      </c>
      <c r="C187" s="2" t="str">
        <f>'Temperature Management'!B14</f>
        <v>We have areas of the building which are shaded by trees or shrubs through the summer.</v>
      </c>
      <c r="D187" s="88">
        <f>VLOOKUP('Temperature Management'!C14,Table1[#All],2,FALSE)</f>
        <v>0</v>
      </c>
      <c r="E187" s="88">
        <v>3</v>
      </c>
      <c r="F187" s="134"/>
      <c r="G187" s="7"/>
      <c r="H187" s="7"/>
    </row>
    <row r="188" spans="1:8" customFormat="1" ht="28" x14ac:dyDescent="0.35">
      <c r="A188" s="95"/>
      <c r="B188" s="90">
        <f>'Temperature Management'!A17</f>
        <v>7.07</v>
      </c>
      <c r="C188" s="2" t="str">
        <f>'Temperature Management'!B17</f>
        <v>We have green walls or green roofs on our buildings.</v>
      </c>
      <c r="D188" s="88">
        <f>VLOOKUP('Temperature Management'!C17,Table1[#All],2,FALSE)</f>
        <v>0</v>
      </c>
      <c r="E188" s="88">
        <v>3</v>
      </c>
      <c r="F188" s="134"/>
      <c r="G188" s="7"/>
      <c r="H188" s="7"/>
    </row>
    <row r="189" spans="1:8" customFormat="1" ht="42" x14ac:dyDescent="0.35">
      <c r="A189" s="95"/>
      <c r="B189" s="90">
        <f>'Temperature Management'!A18</f>
        <v>7.08</v>
      </c>
      <c r="C189" s="2" t="str">
        <f>'Temperature Management'!B18</f>
        <v>We have running water in areas of our grounds, even in summer.</v>
      </c>
      <c r="D189" s="88">
        <f>VLOOKUP('Temperature Management'!C18,Table1[#All],2,FALSE)</f>
        <v>0</v>
      </c>
      <c r="E189" s="88">
        <v>3</v>
      </c>
      <c r="F189" s="134"/>
      <c r="G189" s="7"/>
      <c r="H189" s="7"/>
    </row>
    <row r="190" spans="1:8" customFormat="1" ht="56" x14ac:dyDescent="0.35">
      <c r="A190" s="95"/>
      <c r="B190" s="90">
        <f>'Temperature Management'!A19</f>
        <v>7.09</v>
      </c>
      <c r="C190" s="2" t="str">
        <f>'Temperature Management'!B19</f>
        <v>We have or are planning temporary shades such as sun sails, tarps, or sheets we can put up in the summer.</v>
      </c>
      <c r="D190" s="88">
        <f>VLOOKUP('Temperature Management'!C19,Table1[#All],2,FALSE)</f>
        <v>0</v>
      </c>
      <c r="E190" s="88">
        <v>3</v>
      </c>
      <c r="F190" s="134"/>
      <c r="G190" s="7"/>
      <c r="H190" s="7"/>
    </row>
    <row r="191" spans="1:8" customFormat="1" ht="56" x14ac:dyDescent="0.35">
      <c r="A191" s="95"/>
      <c r="B191" s="90">
        <f>'Temperature Management'!A20</f>
        <v>7.1</v>
      </c>
      <c r="C191" s="2" t="str">
        <f>'Temperature Management'!B20</f>
        <v>We have seating or gathering areas which are sheltered from the full sun and are cooler than surrounding areas in summer.</v>
      </c>
      <c r="D191" s="88">
        <f>VLOOKUP('Temperature Management'!C20,Table1[#All],2,FALSE)</f>
        <v>0</v>
      </c>
      <c r="E191" s="88">
        <v>3</v>
      </c>
      <c r="F191" s="134"/>
      <c r="G191" s="7"/>
      <c r="H191" s="7"/>
    </row>
    <row r="192" spans="1:8" customFormat="1" ht="56" x14ac:dyDescent="0.35">
      <c r="A192" s="95"/>
      <c r="B192" s="90">
        <f>'Temperature Management'!A21</f>
        <v>7.11</v>
      </c>
      <c r="C192" s="2" t="str">
        <f>'Temperature Management'!B21</f>
        <v>We plan on planting trees, hedges, or shrubs in a location which will shelter the school grounds or building.</v>
      </c>
      <c r="D192" s="88">
        <f>VLOOKUP('Temperature Management'!C21,Table1[#All],2,FALSE)</f>
        <v>0</v>
      </c>
      <c r="E192" s="88">
        <v>3</v>
      </c>
      <c r="F192" s="134"/>
      <c r="G192" s="7" t="s">
        <v>23</v>
      </c>
      <c r="H192" s="7"/>
    </row>
    <row r="193" spans="1:8" customFormat="1" ht="14.5" x14ac:dyDescent="0.35">
      <c r="A193" s="95"/>
      <c r="B193" s="88"/>
      <c r="C193" s="2"/>
      <c r="D193" s="86">
        <f>SUM(D185:D192)</f>
        <v>0</v>
      </c>
      <c r="E193" s="86">
        <f>SUM(E185:E192)</f>
        <v>24</v>
      </c>
      <c r="F193" s="134"/>
      <c r="G193" s="7"/>
      <c r="H193" s="7"/>
    </row>
    <row r="194" spans="1:8" customFormat="1" ht="14.5" x14ac:dyDescent="0.35">
      <c r="A194" s="95"/>
      <c r="B194" s="137" t="s">
        <v>33</v>
      </c>
      <c r="C194" s="137"/>
      <c r="D194" s="88"/>
      <c r="E194" s="88"/>
      <c r="F194" s="134">
        <f>D199/E199</f>
        <v>0</v>
      </c>
      <c r="G194" s="7"/>
      <c r="H194" s="7"/>
    </row>
    <row r="195" spans="1:8" customFormat="1" ht="56" x14ac:dyDescent="0.35">
      <c r="A195" s="95"/>
      <c r="B195" s="90">
        <f>'Temperature Management'!A11</f>
        <v>7.01</v>
      </c>
      <c r="C195" s="2" t="str">
        <f>'Temperature Management'!B11</f>
        <v>We have areas of the grounds which get very hot in the summer, through being in the full sun.</v>
      </c>
      <c r="D195" s="88">
        <f>VLOOKUP('Temperature Management'!C11,Table1[#All],2,FALSE)</f>
        <v>0</v>
      </c>
      <c r="E195" s="88">
        <v>3</v>
      </c>
      <c r="F195" s="134"/>
      <c r="G195" s="7"/>
      <c r="H195" s="7"/>
    </row>
    <row r="196" spans="1:8" customFormat="1" ht="42" x14ac:dyDescent="0.35">
      <c r="A196" s="95"/>
      <c r="B196" s="90">
        <f>'Temperature Management'!A15</f>
        <v>7.05</v>
      </c>
      <c r="C196" s="2" t="str">
        <f>'Temperature Management'!B15</f>
        <v>The outdoor surfaces in our school can overheat and can be too hot to touch.</v>
      </c>
      <c r="D196" s="88">
        <f>VLOOKUP('Temperature Management'!C15,Table1[#All],2,FALSE)</f>
        <v>0</v>
      </c>
      <c r="E196" s="88">
        <v>3</v>
      </c>
      <c r="F196" s="134"/>
      <c r="G196" s="7"/>
      <c r="H196" s="7"/>
    </row>
    <row r="197" spans="1:8" customFormat="1" ht="56" x14ac:dyDescent="0.35">
      <c r="A197" s="95"/>
      <c r="B197" s="90">
        <f>'Temperature Management'!A16</f>
        <v>7.06</v>
      </c>
      <c r="C197" s="2" t="str">
        <f>'Temperature Management'!B16</f>
        <v>Some of the indoor area of our building overheats in the summer, or requires air conditioning.</v>
      </c>
      <c r="D197" s="88">
        <f>VLOOKUP('Temperature Management'!C16,Table1[#All],2,FALSE)</f>
        <v>0</v>
      </c>
      <c r="E197" s="88">
        <v>3</v>
      </c>
      <c r="F197" s="134"/>
      <c r="G197" s="7"/>
      <c r="H197" s="7"/>
    </row>
    <row r="198" spans="1:8" customFormat="1" ht="56" x14ac:dyDescent="0.35">
      <c r="A198" s="95"/>
      <c r="B198" s="90">
        <f>B251</f>
        <v>7.06</v>
      </c>
      <c r="C198" s="91" t="str">
        <f>C251</f>
        <v>Our school grounds are over 70% hard suface such as asphalt, astro turf or safety surfaces.</v>
      </c>
      <c r="D198" s="92">
        <f>D251</f>
        <v>0</v>
      </c>
      <c r="E198" s="88">
        <v>3</v>
      </c>
      <c r="F198" s="134"/>
      <c r="G198" s="7"/>
      <c r="H198" s="7"/>
    </row>
    <row r="199" spans="1:8" customFormat="1" ht="15" thickBot="1" x14ac:dyDescent="0.4">
      <c r="A199" s="97"/>
      <c r="B199" s="98"/>
      <c r="C199" s="99"/>
      <c r="D199" s="87">
        <f>SUM(D195:D198)</f>
        <v>0</v>
      </c>
      <c r="E199" s="87">
        <f>SUM(E195:E198)</f>
        <v>12</v>
      </c>
      <c r="F199" s="135"/>
      <c r="G199" s="7"/>
      <c r="H199" s="7"/>
    </row>
    <row r="200" spans="1:8" customFormat="1" ht="15" thickBot="1" x14ac:dyDescent="0.4">
      <c r="A200" s="2"/>
      <c r="B200" s="90"/>
      <c r="C200" s="2"/>
      <c r="D200" s="88"/>
      <c r="E200" s="88"/>
      <c r="F200" s="88"/>
      <c r="G200" s="1"/>
      <c r="H200" s="1"/>
    </row>
    <row r="201" spans="1:8" customFormat="1" ht="14.5" x14ac:dyDescent="0.35">
      <c r="A201" s="93"/>
      <c r="B201" s="136" t="s">
        <v>34</v>
      </c>
      <c r="C201" s="136"/>
      <c r="D201" s="89"/>
      <c r="E201" s="89"/>
      <c r="F201" s="138">
        <f>D206/E206</f>
        <v>0</v>
      </c>
      <c r="G201" s="1"/>
      <c r="H201" s="1"/>
    </row>
    <row r="202" spans="1:8" customFormat="1" ht="56" x14ac:dyDescent="0.35">
      <c r="A202" s="95"/>
      <c r="B202" s="90">
        <f>'Temperature Management'!A35</f>
        <v>8.0299999999999994</v>
      </c>
      <c r="C202" s="2" t="str">
        <f>'Temperature Management'!B35</f>
        <v>We have areas of the grounds where frost, snow or ice rarely forms, even on a sub-zero temperature day.</v>
      </c>
      <c r="D202" s="88">
        <f>VLOOKUP('Temperature Management'!C35,Table1[#All],2,FALSE)</f>
        <v>0</v>
      </c>
      <c r="E202" s="88">
        <v>3</v>
      </c>
      <c r="F202" s="134"/>
      <c r="G202" s="1"/>
      <c r="H202" s="1"/>
    </row>
    <row r="203" spans="1:8" customFormat="1" ht="28" x14ac:dyDescent="0.35">
      <c r="A203" s="95"/>
      <c r="B203" s="90">
        <f>'Temperature Management'!A37</f>
        <v>8.0500000000000007</v>
      </c>
      <c r="C203" s="2" t="str">
        <f>'Temperature Management'!B37</f>
        <v>We have green walls or green roofs on our buildings.</v>
      </c>
      <c r="D203" s="88">
        <f>VLOOKUP('Temperature Management'!C37,Table1[#All],2,FALSE)</f>
        <v>0</v>
      </c>
      <c r="E203" s="88">
        <v>3</v>
      </c>
      <c r="F203" s="134"/>
      <c r="G203" s="1"/>
      <c r="H203" s="1"/>
    </row>
    <row r="204" spans="1:8" customFormat="1" ht="42" x14ac:dyDescent="0.35">
      <c r="A204" s="95"/>
      <c r="B204" s="90">
        <f>'Temperature Management'!A38</f>
        <v>8.06</v>
      </c>
      <c r="C204" s="2" t="str">
        <f>'Temperature Management'!B38</f>
        <v>We have seating or gathering areas which are more sheltered on a cold day.</v>
      </c>
      <c r="D204" s="88">
        <f>VLOOKUP('Temperature Management'!C38,Table1[#All],2,FALSE)</f>
        <v>0</v>
      </c>
      <c r="E204" s="88">
        <v>3</v>
      </c>
      <c r="F204" s="134"/>
      <c r="G204" s="1"/>
      <c r="H204" s="1"/>
    </row>
    <row r="205" spans="1:8" customFormat="1" ht="56" x14ac:dyDescent="0.35">
      <c r="A205" s="95"/>
      <c r="B205" s="90">
        <f>'Temperature Management'!A39</f>
        <v>8.07</v>
      </c>
      <c r="C205" s="2" t="str">
        <f>'Temperature Management'!B39</f>
        <v>We plan on planting trees, hedges, or shrubs in a location which will shelter the school grounds or buildings.</v>
      </c>
      <c r="D205" s="88">
        <f>VLOOKUP('Temperature Management'!C39,Table1[#All],2,FALSE)</f>
        <v>0</v>
      </c>
      <c r="E205" s="88">
        <v>3</v>
      </c>
      <c r="F205" s="134"/>
      <c r="G205" s="1" t="s">
        <v>23</v>
      </c>
      <c r="H205" s="1"/>
    </row>
    <row r="206" spans="1:8" customFormat="1" ht="14.5" x14ac:dyDescent="0.35">
      <c r="A206" s="95"/>
      <c r="B206" s="90"/>
      <c r="C206" s="2"/>
      <c r="D206" s="86">
        <f>SUM(D202:D205)</f>
        <v>0</v>
      </c>
      <c r="E206" s="86">
        <f>SUM(E202:E205)</f>
        <v>12</v>
      </c>
      <c r="F206" s="134"/>
      <c r="G206" s="1"/>
      <c r="H206" s="1"/>
    </row>
    <row r="207" spans="1:8" customFormat="1" ht="14.5" x14ac:dyDescent="0.35">
      <c r="A207" s="95"/>
      <c r="B207" s="137" t="s">
        <v>34</v>
      </c>
      <c r="C207" s="137"/>
      <c r="D207" s="88"/>
      <c r="E207" s="88"/>
      <c r="F207" s="134">
        <f>D212/E212</f>
        <v>0</v>
      </c>
      <c r="G207" s="1"/>
      <c r="H207" s="1"/>
    </row>
    <row r="208" spans="1:8" customFormat="1" ht="42" x14ac:dyDescent="0.35">
      <c r="A208" s="95"/>
      <c r="B208" s="90">
        <f>'Temperature Management'!A33</f>
        <v>8.01</v>
      </c>
      <c r="C208" s="2" t="str">
        <f>'Temperature Management'!B33</f>
        <v>We have areas of our grounds which feel colder than the rest of the site.</v>
      </c>
      <c r="D208" s="88">
        <f>VLOOKUP('Temperature Management'!C33,Table1[#All],2,FALSE)</f>
        <v>0</v>
      </c>
      <c r="E208" s="88">
        <v>3</v>
      </c>
      <c r="F208" s="134"/>
      <c r="G208" s="1"/>
      <c r="H208" s="1"/>
    </row>
    <row r="209" spans="1:8" customFormat="1" ht="28" x14ac:dyDescent="0.35">
      <c r="A209" s="95"/>
      <c r="B209" s="90">
        <f>'Temperature Management'!A34</f>
        <v>8.02</v>
      </c>
      <c r="C209" s="2" t="str">
        <f>'Temperature Management'!B34</f>
        <v>We have areas of our site where frost or ice can sit for longer.</v>
      </c>
      <c r="D209" s="88">
        <f>VLOOKUP('Temperature Management'!C34,Table1[#All],2,FALSE)</f>
        <v>0</v>
      </c>
      <c r="E209" s="88">
        <v>3</v>
      </c>
      <c r="F209" s="134"/>
      <c r="G209" s="1"/>
      <c r="H209" s="1"/>
    </row>
    <row r="210" spans="1:8" customFormat="1" ht="42" x14ac:dyDescent="0.35">
      <c r="A210" s="95"/>
      <c r="B210" s="90">
        <f>'Temperature Management'!A36</f>
        <v>8.0399999999999991</v>
      </c>
      <c r="C210" s="2" t="str">
        <f>'Temperature Management'!B36</f>
        <v>Some areas of our building struggle to stay warm on a cold day.</v>
      </c>
      <c r="D210" s="88">
        <f>VLOOKUP('Temperature Management'!C36,Table1[#All],2,FALSE)</f>
        <v>0</v>
      </c>
      <c r="E210" s="88">
        <v>3</v>
      </c>
      <c r="F210" s="134"/>
      <c r="G210" s="1"/>
      <c r="H210" s="1"/>
    </row>
    <row r="211" spans="1:8" customFormat="1" ht="56" x14ac:dyDescent="0.35">
      <c r="A211" s="95"/>
      <c r="B211" s="90">
        <f>B251</f>
        <v>7.06</v>
      </c>
      <c r="C211" s="91" t="str">
        <f>C251</f>
        <v>Our school grounds are over 70% hard suface such as asphalt, astro turf or safety surfaces.</v>
      </c>
      <c r="D211" s="92">
        <f>D251</f>
        <v>0</v>
      </c>
      <c r="E211" s="88">
        <v>3</v>
      </c>
      <c r="F211" s="134"/>
      <c r="G211" s="1" t="s">
        <v>27</v>
      </c>
      <c r="H211" s="1"/>
    </row>
    <row r="212" spans="1:8" customFormat="1" ht="15" thickBot="1" x14ac:dyDescent="0.4">
      <c r="A212" s="97"/>
      <c r="B212" s="111"/>
      <c r="C212" s="99"/>
      <c r="D212" s="87">
        <f>SUM(D208:D210)</f>
        <v>0</v>
      </c>
      <c r="E212" s="87">
        <f>SUM(E208:E211)</f>
        <v>12</v>
      </c>
      <c r="F212" s="135"/>
      <c r="G212" s="1"/>
      <c r="H212" s="1"/>
    </row>
    <row r="213" spans="1:8" customFormat="1" ht="15" thickBot="1" x14ac:dyDescent="0.4">
      <c r="A213" s="2"/>
      <c r="B213" s="88"/>
      <c r="C213" s="2"/>
      <c r="D213" s="88"/>
      <c r="E213" s="88"/>
      <c r="F213" s="88"/>
      <c r="G213" s="1"/>
      <c r="H213" s="1"/>
    </row>
    <row r="214" spans="1:8" customFormat="1" ht="14.5" x14ac:dyDescent="0.35">
      <c r="A214" s="93"/>
      <c r="B214" s="136" t="s">
        <v>35</v>
      </c>
      <c r="C214" s="136"/>
      <c r="D214" s="136"/>
      <c r="E214" s="89"/>
      <c r="F214" s="138">
        <f>D219/E219</f>
        <v>0</v>
      </c>
      <c r="G214" s="1"/>
      <c r="H214" s="1"/>
    </row>
    <row r="215" spans="1:8" customFormat="1" ht="42" x14ac:dyDescent="0.35">
      <c r="A215" s="95"/>
      <c r="B215" s="88">
        <f>'Water Management'!A10</f>
        <v>5.01</v>
      </c>
      <c r="C215" s="2" t="str">
        <f>'Water Management'!B10</f>
        <v>We have a stream or river, or have natural running water on site or on a boundary.</v>
      </c>
      <c r="D215" s="86">
        <f>VLOOKUP('Water Management'!C10,Table1[#All],2,FALSE)</f>
        <v>0</v>
      </c>
      <c r="E215" s="86">
        <v>3</v>
      </c>
      <c r="F215" s="134"/>
      <c r="G215" s="1" t="s">
        <v>27</v>
      </c>
      <c r="H215" s="1"/>
    </row>
    <row r="216" spans="1:8" customFormat="1" ht="84" x14ac:dyDescent="0.35">
      <c r="A216" s="95"/>
      <c r="B216" s="88">
        <f>'Water Management'!A11</f>
        <v>5.0199999999999996</v>
      </c>
      <c r="C216" s="2" t="str">
        <f>'Water Management'!B11</f>
        <v>We have area(s) on which water puddles or pools (including a pond) when it rains, but it disappears slowly afterwards, and the water does not cause a problem for us.</v>
      </c>
      <c r="D216" s="86">
        <f>VLOOKUP('Water Management'!C11,Table1[#All],2,FALSE)</f>
        <v>0</v>
      </c>
      <c r="E216" s="86">
        <v>3</v>
      </c>
      <c r="F216" s="134"/>
      <c r="G216" s="1" t="s">
        <v>27</v>
      </c>
      <c r="H216" s="1"/>
    </row>
    <row r="217" spans="1:8" customFormat="1" ht="42" x14ac:dyDescent="0.35">
      <c r="A217" s="95"/>
      <c r="B217" s="88">
        <f>'Water Management'!A16</f>
        <v>5.07</v>
      </c>
      <c r="C217" s="2" t="str">
        <f>'Water Management'!B16</f>
        <v>Our downpipes from the school roof drain into rain gardens, water butts, swales, or similar.</v>
      </c>
      <c r="D217" s="86">
        <f>VLOOKUP('Water Management'!C16,Table1[#All],2,FALSE)</f>
        <v>0</v>
      </c>
      <c r="E217" s="86">
        <v>3</v>
      </c>
      <c r="F217" s="134"/>
      <c r="G217" s="1"/>
      <c r="H217" s="1"/>
    </row>
    <row r="218" spans="1:8" customFormat="1" ht="28" x14ac:dyDescent="0.35">
      <c r="A218" s="95"/>
      <c r="B218" s="90">
        <f>'Water Management'!A25</f>
        <v>6.07</v>
      </c>
      <c r="C218" s="2" t="str">
        <f>'Water Management'!B25</f>
        <v>We have a water management plan for our site.</v>
      </c>
      <c r="D218" s="86">
        <f>VLOOKUP('Water Management'!C25,Table1[#All],2,FALSE)</f>
        <v>0</v>
      </c>
      <c r="E218" s="86">
        <v>3</v>
      </c>
      <c r="F218" s="134"/>
      <c r="G218" s="1" t="s">
        <v>12</v>
      </c>
      <c r="H218" s="1"/>
    </row>
    <row r="219" spans="1:8" customFormat="1" ht="14.5" x14ac:dyDescent="0.35">
      <c r="A219" s="95"/>
      <c r="B219" s="88"/>
      <c r="C219" s="2"/>
      <c r="D219" s="123">
        <f>SUM(D215:D218)</f>
        <v>0</v>
      </c>
      <c r="E219" s="123">
        <f>SUM(E215:E218)</f>
        <v>12</v>
      </c>
      <c r="F219" s="134"/>
      <c r="G219" s="1"/>
      <c r="H219" s="1"/>
    </row>
    <row r="220" spans="1:8" customFormat="1" ht="14.5" x14ac:dyDescent="0.35">
      <c r="A220" s="95"/>
      <c r="B220" s="137" t="s">
        <v>36</v>
      </c>
      <c r="C220" s="137"/>
      <c r="D220" s="137"/>
      <c r="E220" s="88"/>
      <c r="F220" s="96"/>
      <c r="G220" s="1"/>
      <c r="H220" s="1"/>
    </row>
    <row r="221" spans="1:8" customFormat="1" ht="56" x14ac:dyDescent="0.35">
      <c r="A221" s="95"/>
      <c r="B221" s="88">
        <f>'Water Management'!A12</f>
        <v>5.03</v>
      </c>
      <c r="C221" s="2" t="str">
        <f>'Water Management'!B12</f>
        <v>We have areas of the school grounds which remain wet or muddy after rain, hindering use of some spaces.</v>
      </c>
      <c r="D221" s="88">
        <f>VLOOKUP('Water Management'!C12,Table1[#All],2,FALSE)</f>
        <v>0</v>
      </c>
      <c r="E221" s="88">
        <v>3</v>
      </c>
      <c r="F221" s="134">
        <f>D227/E227</f>
        <v>0</v>
      </c>
      <c r="G221" s="1"/>
      <c r="H221" s="1"/>
    </row>
    <row r="222" spans="1:8" customFormat="1" ht="42" x14ac:dyDescent="0.35">
      <c r="A222" s="95"/>
      <c r="B222" s="88">
        <f>'Water Management'!A13</f>
        <v>5.04</v>
      </c>
      <c r="C222" s="2" t="str">
        <f>'Water Management'!B13</f>
        <v>Water floods or flows uncontrollably ONTO our site during rainfall.</v>
      </c>
      <c r="D222" s="88">
        <f>VLOOKUP('Water Management'!C13,Table1[#All],2,FALSE)</f>
        <v>0</v>
      </c>
      <c r="E222" s="88">
        <v>3</v>
      </c>
      <c r="F222" s="134"/>
      <c r="G222" s="1"/>
      <c r="H222" s="1"/>
    </row>
    <row r="223" spans="1:8" customFormat="1" ht="42" x14ac:dyDescent="0.35">
      <c r="A223" s="95"/>
      <c r="B223" s="88">
        <f>'Water Management'!A14</f>
        <v>5.05</v>
      </c>
      <c r="C223" s="2" t="str">
        <f>'Water Management'!B14</f>
        <v>Water floods or flows uncontrollably OFF our site during rainfall.</v>
      </c>
      <c r="D223" s="88">
        <f>VLOOKUP('Water Management'!C14,Table1[#All],2,FALSE)</f>
        <v>0</v>
      </c>
      <c r="E223" s="88">
        <v>3</v>
      </c>
      <c r="F223" s="134"/>
      <c r="G223" s="1"/>
      <c r="H223" s="1"/>
    </row>
    <row r="224" spans="1:8" customFormat="1" ht="42" x14ac:dyDescent="0.35">
      <c r="A224" s="95"/>
      <c r="B224" s="88">
        <f>'Water Management'!A15</f>
        <v>5.0599999999999996</v>
      </c>
      <c r="C224" s="2" t="str">
        <f>'Water Management'!B15</f>
        <v>Some areas of our building have flooded during rainfall in the last 10 years.</v>
      </c>
      <c r="D224" s="88">
        <f>VLOOKUP('Water Management'!C15,Table1[#All],2,FALSE)</f>
        <v>0</v>
      </c>
      <c r="E224" s="88">
        <v>3</v>
      </c>
      <c r="F224" s="134"/>
      <c r="G224" s="1"/>
      <c r="H224" s="1"/>
    </row>
    <row r="225" spans="1:8" customFormat="1" ht="14.5" x14ac:dyDescent="0.35">
      <c r="A225" s="95"/>
      <c r="B225" s="88">
        <f>'Water Management'!A18</f>
        <v>5.09</v>
      </c>
      <c r="C225" s="2" t="str">
        <f>'Water Management'!B17</f>
        <v>Our site is in a flood risk area.</v>
      </c>
      <c r="D225" s="88">
        <f>VLOOKUP('Water Management'!C17,Table1[#All],2,FALSE)</f>
        <v>0</v>
      </c>
      <c r="E225" s="88">
        <v>3</v>
      </c>
      <c r="F225" s="134"/>
      <c r="G225" s="1"/>
      <c r="H225" s="1"/>
    </row>
    <row r="226" spans="1:8" customFormat="1" ht="56" x14ac:dyDescent="0.35">
      <c r="A226" s="95"/>
      <c r="B226" s="88">
        <f>B251</f>
        <v>7.06</v>
      </c>
      <c r="C226" s="2" t="str">
        <f>C251</f>
        <v>Our school grounds are over 70% hard suface such as asphalt, astro turf or safety surfaces.</v>
      </c>
      <c r="D226" s="88">
        <f>D251</f>
        <v>0</v>
      </c>
      <c r="E226" s="88">
        <v>3</v>
      </c>
      <c r="F226" s="134"/>
      <c r="G226" s="1"/>
      <c r="H226" s="1"/>
    </row>
    <row r="227" spans="1:8" customFormat="1" ht="15" thickBot="1" x14ac:dyDescent="0.4">
      <c r="A227" s="97"/>
      <c r="B227" s="98"/>
      <c r="C227" s="99"/>
      <c r="D227" s="129">
        <f>SUM(D221:D226)</f>
        <v>0</v>
      </c>
      <c r="E227" s="129">
        <f>SUM(E221:E226)</f>
        <v>18</v>
      </c>
      <c r="F227" s="135"/>
      <c r="G227" s="1"/>
      <c r="H227" s="1"/>
    </row>
    <row r="228" spans="1:8" customFormat="1" ht="15" thickBot="1" x14ac:dyDescent="0.4">
      <c r="A228" s="2"/>
      <c r="B228" s="88"/>
      <c r="C228" s="2"/>
      <c r="D228" s="88"/>
      <c r="E228" s="88"/>
      <c r="F228" s="88"/>
      <c r="G228" s="1"/>
      <c r="H228" s="1"/>
    </row>
    <row r="229" spans="1:8" customFormat="1" ht="14.5" x14ac:dyDescent="0.35">
      <c r="A229" s="93"/>
      <c r="B229" s="136" t="s">
        <v>37</v>
      </c>
      <c r="C229" s="136"/>
      <c r="D229" s="136"/>
      <c r="E229" s="89"/>
      <c r="F229" s="138">
        <f>D234/E234</f>
        <v>0</v>
      </c>
      <c r="G229" s="1"/>
      <c r="H229" s="1"/>
    </row>
    <row r="230" spans="1:8" customFormat="1" ht="56" x14ac:dyDescent="0.35">
      <c r="A230" s="95"/>
      <c r="B230" s="88">
        <f>'Water Management'!A21</f>
        <v>6.03</v>
      </c>
      <c r="C230" s="2" t="str">
        <f>'Water Management'!B21</f>
        <v>We have deep grass/meadow areas or mulch/gravel covered soil around our trees, shrubs, and plants.</v>
      </c>
      <c r="D230" s="88">
        <f>VLOOKUP('Water Management'!C21,Table1[],2,FALSE)</f>
        <v>0</v>
      </c>
      <c r="E230" s="88">
        <v>3</v>
      </c>
      <c r="F230" s="134"/>
      <c r="G230" s="1"/>
      <c r="H230" s="1"/>
    </row>
    <row r="231" spans="1:8" customFormat="1" ht="56" x14ac:dyDescent="0.35">
      <c r="A231" s="95"/>
      <c r="B231" s="88">
        <f>'Water Management'!A22</f>
        <v>6.04</v>
      </c>
      <c r="C231" s="2" t="str">
        <f>'Water Management'!B22</f>
        <v>We have a source of water other than mains water, to water our gardens or grounds with in the summer.</v>
      </c>
      <c r="D231" s="88">
        <f>VLOOKUP('Water Management'!C22,Table1[],2,FALSE)</f>
        <v>0</v>
      </c>
      <c r="E231" s="88">
        <v>3</v>
      </c>
      <c r="F231" s="134"/>
      <c r="G231" s="1"/>
      <c r="H231" s="1"/>
    </row>
    <row r="232" spans="1:8" customFormat="1" ht="56" x14ac:dyDescent="0.35">
      <c r="A232" s="95"/>
      <c r="B232" s="88">
        <f>'Water Management'!A23</f>
        <v>6.05</v>
      </c>
      <c r="C232" s="2" t="str">
        <f>'Water Management'!B23</f>
        <v>We have bog gardens, ponds, or swales which retain more water on our site, allowing it to slowly be used.</v>
      </c>
      <c r="D232" s="88">
        <f>VLOOKUP('Water Management'!C23,Table1[],2,FALSE)</f>
        <v>0</v>
      </c>
      <c r="E232" s="88">
        <v>3</v>
      </c>
      <c r="F232" s="134"/>
      <c r="G232" s="1"/>
      <c r="H232" s="1"/>
    </row>
    <row r="233" spans="1:8" customFormat="1" ht="28" x14ac:dyDescent="0.35">
      <c r="A233" s="95"/>
      <c r="B233" s="88">
        <f>'Water Management'!A25</f>
        <v>6.07</v>
      </c>
      <c r="C233" s="2" t="str">
        <f>'Water Management'!B25</f>
        <v>We have a water management plan for our site.</v>
      </c>
      <c r="D233" s="88">
        <f>VLOOKUP('Water Management'!C25,Table1[],2,FALSE)</f>
        <v>0</v>
      </c>
      <c r="E233" s="88">
        <v>3</v>
      </c>
      <c r="F233" s="134"/>
      <c r="G233" s="1" t="s">
        <v>12</v>
      </c>
      <c r="H233" s="1"/>
    </row>
    <row r="234" spans="1:8" customFormat="1" ht="14.5" x14ac:dyDescent="0.35">
      <c r="A234" s="95"/>
      <c r="B234" s="88"/>
      <c r="C234" s="2"/>
      <c r="D234" s="86">
        <f>SUM(D230:D233)</f>
        <v>0</v>
      </c>
      <c r="E234" s="86">
        <f>SUM(E230:E233)</f>
        <v>12</v>
      </c>
      <c r="F234" s="134"/>
      <c r="G234" s="1"/>
      <c r="H234" s="1"/>
    </row>
    <row r="235" spans="1:8" customFormat="1" ht="14.5" x14ac:dyDescent="0.35">
      <c r="A235" s="95"/>
      <c r="B235" s="137" t="s">
        <v>38</v>
      </c>
      <c r="C235" s="137"/>
      <c r="D235" s="137"/>
      <c r="E235" s="88"/>
      <c r="F235" s="96"/>
      <c r="G235" s="1"/>
      <c r="H235" s="1"/>
    </row>
    <row r="236" spans="1:8" customFormat="1" ht="42" x14ac:dyDescent="0.35">
      <c r="A236" s="95"/>
      <c r="B236" s="88">
        <f>'Water Management'!A19</f>
        <v>6.01</v>
      </c>
      <c r="C236" s="2" t="str">
        <f>'Water Management'!B19</f>
        <v>Our school has areas which are dry and dusty for more than a month in the summer.</v>
      </c>
      <c r="D236" s="88">
        <f>VLOOKUP('Water Management'!C19,Table1[],2,FALSE)</f>
        <v>0</v>
      </c>
      <c r="E236" s="88">
        <v>3</v>
      </c>
      <c r="F236" s="134">
        <f>D240/E240</f>
        <v>0</v>
      </c>
      <c r="G236" s="1"/>
      <c r="H236" s="1"/>
    </row>
    <row r="237" spans="1:8" customFormat="1" ht="56" x14ac:dyDescent="0.35">
      <c r="A237" s="95"/>
      <c r="B237" s="88">
        <f>'Water Management'!A20</f>
        <v>6.02</v>
      </c>
      <c r="C237" s="2" t="str">
        <f>'Water Management'!B20</f>
        <v>We have plants or trees which have died, or are damaged, in the summer due to lack of water.</v>
      </c>
      <c r="D237" s="88">
        <f>VLOOKUP('Water Management'!C20,Table1[],2,FALSE)</f>
        <v>0</v>
      </c>
      <c r="E237" s="88">
        <v>3</v>
      </c>
      <c r="F237" s="134"/>
      <c r="G237" s="1"/>
      <c r="H237" s="1"/>
    </row>
    <row r="238" spans="1:8" customFormat="1" ht="42" x14ac:dyDescent="0.35">
      <c r="A238" s="95"/>
      <c r="B238" s="88">
        <f>'Water Management'!A24</f>
        <v>6.06</v>
      </c>
      <c r="C238" s="2" t="str">
        <f>'Water Management'!B24</f>
        <v>Our local area has hosepipe bans or other restrictions on water use during the summer.</v>
      </c>
      <c r="D238" s="88">
        <f>VLOOKUP('Water Management'!C24,Table1[],2,FALSE)</f>
        <v>0</v>
      </c>
      <c r="E238" s="88">
        <v>3</v>
      </c>
      <c r="F238" s="134"/>
      <c r="G238" s="1"/>
      <c r="H238" s="1"/>
    </row>
    <row r="239" spans="1:8" customFormat="1" ht="56" x14ac:dyDescent="0.35">
      <c r="A239" s="95"/>
      <c r="B239" s="88">
        <f>B251</f>
        <v>7.06</v>
      </c>
      <c r="C239" s="2" t="str">
        <f>C251</f>
        <v>Our school grounds are over 70% hard suface such as asphalt, astro turf or safety surfaces.</v>
      </c>
      <c r="D239" s="88">
        <f>D251</f>
        <v>0</v>
      </c>
      <c r="E239" s="88">
        <v>3</v>
      </c>
      <c r="F239" s="134"/>
      <c r="G239" s="1"/>
      <c r="H239" s="1"/>
    </row>
    <row r="240" spans="1:8" customFormat="1" ht="15" thickBot="1" x14ac:dyDescent="0.4">
      <c r="A240" s="97"/>
      <c r="B240" s="98"/>
      <c r="C240" s="99"/>
      <c r="D240" s="87">
        <f>SUM(D236:D238)</f>
        <v>0</v>
      </c>
      <c r="E240" s="87">
        <f>SUM(E236:E239)</f>
        <v>12</v>
      </c>
      <c r="F240" s="135"/>
      <c r="G240" s="1"/>
      <c r="H240" s="1"/>
    </row>
    <row r="241" spans="1:8" customFormat="1" ht="15" thickBot="1" x14ac:dyDescent="0.4">
      <c r="A241" s="100"/>
      <c r="B241" s="88"/>
      <c r="C241" s="2"/>
      <c r="D241" s="88"/>
      <c r="E241" s="88"/>
      <c r="F241" s="88"/>
      <c r="G241" s="6"/>
      <c r="H241" s="6"/>
    </row>
    <row r="242" spans="1:8" customFormat="1" ht="14.5" x14ac:dyDescent="0.35">
      <c r="A242" s="101"/>
      <c r="B242" s="136" t="s">
        <v>39</v>
      </c>
      <c r="C242" s="136"/>
      <c r="D242" s="136"/>
      <c r="E242" s="89"/>
      <c r="F242" s="138">
        <f>D249/E249</f>
        <v>0</v>
      </c>
      <c r="G242" s="6"/>
      <c r="H242" s="6"/>
    </row>
    <row r="243" spans="1:8" customFormat="1" ht="42" x14ac:dyDescent="0.35">
      <c r="A243" s="102"/>
      <c r="B243" s="88">
        <f>'Carbon Management'!A4</f>
        <v>7.01</v>
      </c>
      <c r="C243" s="128" t="str">
        <f>'Carbon Management'!B4</f>
        <v xml:space="preserve">There are a good number of trees of different species and ages in our grounds. </v>
      </c>
      <c r="D243" s="86">
        <f>VLOOKUP('Carbon Management'!C4,Table1[#All],2,FALSE)</f>
        <v>0</v>
      </c>
      <c r="E243" s="86">
        <v>3</v>
      </c>
      <c r="F243" s="134"/>
      <c r="G243" s="6" t="s">
        <v>27</v>
      </c>
      <c r="H243" s="6"/>
    </row>
    <row r="244" spans="1:8" customFormat="1" ht="42" x14ac:dyDescent="0.35">
      <c r="A244" s="102"/>
      <c r="B244" s="88">
        <f>'Carbon Management'!A5</f>
        <v>7.02</v>
      </c>
      <c r="C244" s="128" t="str">
        <f>'Carbon Management'!B5</f>
        <v>There are a good number of shrubs of different species and ages in our grounds.</v>
      </c>
      <c r="D244" s="86">
        <f>VLOOKUP('Carbon Management'!C5,Table1[#All],2,FALSE)</f>
        <v>0</v>
      </c>
      <c r="E244" s="86">
        <v>3</v>
      </c>
      <c r="F244" s="134"/>
      <c r="G244" s="6" t="s">
        <v>27</v>
      </c>
      <c r="H244" s="6"/>
    </row>
    <row r="245" spans="1:8" customFormat="1" ht="56" x14ac:dyDescent="0.35">
      <c r="A245" s="102"/>
      <c r="B245" s="88">
        <f>'Carbon Management'!A6</f>
        <v>7.03</v>
      </c>
      <c r="C245" s="128" t="str">
        <f>'Carbon Management'!B6</f>
        <v>There are areas of rough and long grass, meadows, or areas of wild plants which we do not mow regularly.</v>
      </c>
      <c r="D245" s="86">
        <f>VLOOKUP('Carbon Management'!C6,Table1[#All],2,FALSE)</f>
        <v>0</v>
      </c>
      <c r="E245" s="86">
        <v>3</v>
      </c>
      <c r="F245" s="134"/>
      <c r="G245" s="6" t="s">
        <v>27</v>
      </c>
      <c r="H245" s="6"/>
    </row>
    <row r="246" spans="1:8" customFormat="1" ht="42" x14ac:dyDescent="0.35">
      <c r="A246" s="102"/>
      <c r="B246" s="88">
        <f>'Carbon Management'!A7</f>
        <v>7.04</v>
      </c>
      <c r="C246" s="128" t="str">
        <f>'Carbon Management'!B7</f>
        <v>There are a variety of hedges all around the school site, not just boundaries.</v>
      </c>
      <c r="D246" s="86">
        <f>VLOOKUP('Carbon Management'!C7,Table1[#All],2,FALSE)</f>
        <v>0</v>
      </c>
      <c r="E246" s="86">
        <v>3</v>
      </c>
      <c r="F246" s="134"/>
      <c r="G246" s="6" t="s">
        <v>27</v>
      </c>
      <c r="H246" s="6"/>
    </row>
    <row r="247" spans="1:8" customFormat="1" ht="42" x14ac:dyDescent="0.35">
      <c r="A247" s="102"/>
      <c r="B247" s="88">
        <f>'Carbon Management'!A8</f>
        <v>7.05</v>
      </c>
      <c r="C247" s="128" t="str">
        <f>'Carbon Management'!B8</f>
        <v>We create our own compost on site - from landscape clippings, leaves etc.</v>
      </c>
      <c r="D247" s="86">
        <f>VLOOKUP('Carbon Management'!C8,Table1[#All],2,FALSE)</f>
        <v>0</v>
      </c>
      <c r="E247" s="86">
        <v>3</v>
      </c>
      <c r="F247" s="134"/>
      <c r="G247" s="6" t="s">
        <v>27</v>
      </c>
      <c r="H247" s="6"/>
    </row>
    <row r="248" spans="1:8" customFormat="1" ht="70" x14ac:dyDescent="0.35">
      <c r="A248" s="102"/>
      <c r="B248" s="88">
        <f>'Carbon Management'!A10</f>
        <v>7.07</v>
      </c>
      <c r="C248" s="128" t="s">
        <v>40</v>
      </c>
      <c r="D248" s="86">
        <f>VLOOKUP('Carbon Management'!C10,Table1[#All],2,FALSE)</f>
        <v>0</v>
      </c>
      <c r="E248" s="86">
        <v>3</v>
      </c>
      <c r="F248" s="134"/>
      <c r="G248" s="6" t="s">
        <v>12</v>
      </c>
      <c r="H248" s="6"/>
    </row>
    <row r="249" spans="1:8" customFormat="1" ht="14.5" x14ac:dyDescent="0.35">
      <c r="A249" s="102"/>
      <c r="B249" s="88"/>
      <c r="C249" s="2"/>
      <c r="D249" s="86">
        <f>SUM(D243:D248)</f>
        <v>0</v>
      </c>
      <c r="E249" s="86">
        <f>SUM(E243:E248)</f>
        <v>18</v>
      </c>
      <c r="F249" s="134"/>
      <c r="G249" s="6"/>
      <c r="H249" s="6"/>
    </row>
    <row r="250" spans="1:8" customFormat="1" ht="14.5" x14ac:dyDescent="0.35">
      <c r="A250" s="102"/>
      <c r="B250" s="137" t="s">
        <v>41</v>
      </c>
      <c r="C250" s="137"/>
      <c r="D250" s="137"/>
      <c r="E250" s="88"/>
      <c r="F250" s="134">
        <f>D252/E252</f>
        <v>0</v>
      </c>
      <c r="G250" s="6"/>
      <c r="H250" s="6"/>
    </row>
    <row r="251" spans="1:8" customFormat="1" ht="56" x14ac:dyDescent="0.35">
      <c r="A251" s="102"/>
      <c r="B251" s="88">
        <f>'Carbon Management'!A9</f>
        <v>7.06</v>
      </c>
      <c r="C251" s="127" t="str">
        <f>'Carbon Management'!B9</f>
        <v>Our school grounds are over 70% hard suface such as asphalt, astro turf or safety surfaces.</v>
      </c>
      <c r="D251" s="86">
        <f>VLOOKUP('Carbon Management'!C9,Table1[#All],2,FALSE)</f>
        <v>0</v>
      </c>
      <c r="E251" s="86">
        <v>3</v>
      </c>
      <c r="F251" s="134"/>
      <c r="G251" s="6" t="s">
        <v>27</v>
      </c>
      <c r="H251" s="6"/>
    </row>
    <row r="252" spans="1:8" customFormat="1" ht="15" thickBot="1" x14ac:dyDescent="0.4">
      <c r="A252" s="103"/>
      <c r="B252" s="98"/>
      <c r="C252" s="99"/>
      <c r="D252" s="87">
        <f>SUM(D251)</f>
        <v>0</v>
      </c>
      <c r="E252" s="87">
        <f>SUM(E251)</f>
        <v>3</v>
      </c>
      <c r="F252" s="135"/>
      <c r="G252" s="6"/>
      <c r="H252" s="6"/>
    </row>
    <row r="253" spans="1:8" customFormat="1" ht="15" thickBot="1" x14ac:dyDescent="0.4">
      <c r="A253" s="2"/>
      <c r="B253" s="88"/>
      <c r="C253" s="2"/>
      <c r="D253" s="88"/>
      <c r="E253" s="88"/>
      <c r="F253" s="88"/>
      <c r="G253" s="1"/>
      <c r="H253" s="1"/>
    </row>
    <row r="254" spans="1:8" customFormat="1" ht="14.5" x14ac:dyDescent="0.35">
      <c r="A254" s="93"/>
      <c r="B254" s="136" t="s">
        <v>42</v>
      </c>
      <c r="C254" s="136"/>
      <c r="D254" s="136"/>
      <c r="E254" s="89"/>
      <c r="F254" s="138">
        <f>D260/E260</f>
        <v>0</v>
      </c>
      <c r="G254" s="1"/>
      <c r="H254" s="1"/>
    </row>
    <row r="255" spans="1:8" customFormat="1" ht="70" x14ac:dyDescent="0.35">
      <c r="A255" s="95"/>
      <c r="B255" s="88">
        <v>8.01</v>
      </c>
      <c r="C255" s="2" t="s">
        <v>43</v>
      </c>
      <c r="D255" s="86">
        <f>VLOOKUP('Air Quality'!C4,Table1[],2,FALSE)</f>
        <v>0</v>
      </c>
      <c r="E255" s="86">
        <v>3</v>
      </c>
      <c r="F255" s="134"/>
      <c r="G255" s="1"/>
      <c r="H255" s="1"/>
    </row>
    <row r="256" spans="1:8" customFormat="1" ht="70" x14ac:dyDescent="0.35">
      <c r="A256" s="95"/>
      <c r="B256" s="88">
        <v>8.02</v>
      </c>
      <c r="C256" s="2" t="s">
        <v>44</v>
      </c>
      <c r="D256" s="86">
        <f>VLOOKUP('Air Quality'!C5,Table1[],2,FALSE)</f>
        <v>0</v>
      </c>
      <c r="E256" s="86">
        <v>3</v>
      </c>
      <c r="F256" s="134"/>
      <c r="G256" s="1"/>
      <c r="H256" s="1"/>
    </row>
    <row r="257" spans="1:8" customFormat="1" ht="42" x14ac:dyDescent="0.35">
      <c r="A257" s="95"/>
      <c r="B257" s="88">
        <v>8.0299999999999994</v>
      </c>
      <c r="C257" s="2" t="s">
        <v>45</v>
      </c>
      <c r="D257" s="86">
        <f>VLOOKUP('Air Quality'!C6,Table1[],2,FALSE)</f>
        <v>0</v>
      </c>
      <c r="E257" s="86">
        <v>3</v>
      </c>
      <c r="F257" s="134"/>
      <c r="G257" s="1"/>
      <c r="H257" s="1"/>
    </row>
    <row r="258" spans="1:8" customFormat="1" ht="42" x14ac:dyDescent="0.35">
      <c r="A258" s="95"/>
      <c r="B258" s="88">
        <v>8.0399999999999991</v>
      </c>
      <c r="C258" s="2" t="s">
        <v>46</v>
      </c>
      <c r="D258" s="86">
        <f>VLOOKUP('Air Quality'!C7,Table1[],2,FALSE)</f>
        <v>0</v>
      </c>
      <c r="E258" s="86">
        <v>3</v>
      </c>
      <c r="F258" s="134"/>
      <c r="G258" s="1"/>
      <c r="H258" s="1"/>
    </row>
    <row r="259" spans="1:8" customFormat="1" ht="84" x14ac:dyDescent="0.35">
      <c r="A259" s="95"/>
      <c r="B259" s="88">
        <v>8.07</v>
      </c>
      <c r="C259" s="2" t="s">
        <v>47</v>
      </c>
      <c r="D259" s="86">
        <f>VLOOKUP('Air Quality'!C10,Table1[],2,FALSE)</f>
        <v>0</v>
      </c>
      <c r="E259" s="86">
        <v>3</v>
      </c>
      <c r="F259" s="134"/>
      <c r="G259" s="1" t="s">
        <v>12</v>
      </c>
      <c r="H259" s="1"/>
    </row>
    <row r="260" spans="1:8" customFormat="1" ht="14.5" x14ac:dyDescent="0.35">
      <c r="A260" s="95"/>
      <c r="B260" s="88"/>
      <c r="C260" s="2"/>
      <c r="D260" s="86">
        <f>SUM(D255:D259)</f>
        <v>0</v>
      </c>
      <c r="E260" s="86">
        <f>SUM(E255:E259)</f>
        <v>15</v>
      </c>
      <c r="F260" s="134"/>
      <c r="G260" s="1"/>
      <c r="H260" s="1"/>
    </row>
    <row r="261" spans="1:8" customFormat="1" ht="14.5" x14ac:dyDescent="0.35">
      <c r="A261" s="95"/>
      <c r="B261" s="137" t="s">
        <v>42</v>
      </c>
      <c r="C261" s="137"/>
      <c r="D261" s="137"/>
      <c r="E261" s="88"/>
      <c r="F261" s="134">
        <f>D264/E264</f>
        <v>0</v>
      </c>
      <c r="G261" s="1"/>
      <c r="H261" s="1"/>
    </row>
    <row r="262" spans="1:8" customFormat="1" ht="56" x14ac:dyDescent="0.35">
      <c r="A262" s="95"/>
      <c r="B262" s="88">
        <v>8.0500000000000007</v>
      </c>
      <c r="C262" s="2" t="s">
        <v>48</v>
      </c>
      <c r="D262" s="86">
        <f>VLOOKUP('Air Quality'!C8,Table1[],2,FALSE)</f>
        <v>0</v>
      </c>
      <c r="E262" s="88">
        <v>3</v>
      </c>
      <c r="F262" s="134"/>
      <c r="G262" s="1"/>
      <c r="H262" s="1"/>
    </row>
    <row r="263" spans="1:8" customFormat="1" ht="56" x14ac:dyDescent="0.35">
      <c r="A263" s="95"/>
      <c r="B263" s="88">
        <v>8.06</v>
      </c>
      <c r="C263" s="2" t="s">
        <v>49</v>
      </c>
      <c r="D263" s="86">
        <f>VLOOKUP('Air Quality'!C9,Table1[],2,FALSE)</f>
        <v>0</v>
      </c>
      <c r="E263" s="88">
        <v>3</v>
      </c>
      <c r="F263" s="134"/>
      <c r="G263" s="1"/>
      <c r="H263" s="1"/>
    </row>
    <row r="264" spans="1:8" customFormat="1" ht="15" thickBot="1" x14ac:dyDescent="0.4">
      <c r="A264" s="97"/>
      <c r="B264" s="98"/>
      <c r="C264" s="99"/>
      <c r="D264" s="87">
        <f>SUM(D262:D263)</f>
        <v>0</v>
      </c>
      <c r="E264" s="87">
        <f>SUM(E262:E263)</f>
        <v>6</v>
      </c>
      <c r="F264" s="135"/>
      <c r="G264" s="1"/>
      <c r="H264" s="1"/>
    </row>
    <row r="265" spans="1:8" customFormat="1" ht="14.5" x14ac:dyDescent="0.35">
      <c r="A265" s="2"/>
      <c r="B265" s="90"/>
      <c r="C265" s="2"/>
      <c r="D265" s="88"/>
      <c r="E265" s="88"/>
      <c r="F265" s="88"/>
      <c r="G265" s="1"/>
      <c r="H265" s="1"/>
    </row>
    <row r="266" spans="1:8" customFormat="1" ht="14.5" x14ac:dyDescent="0.35">
      <c r="A266" s="2"/>
      <c r="B266" s="90"/>
      <c r="C266" s="2"/>
      <c r="D266" s="88"/>
      <c r="E266" s="88"/>
      <c r="F266" s="88"/>
      <c r="G266" s="1"/>
      <c r="H266" s="1"/>
    </row>
    <row r="267" spans="1:8" customFormat="1" ht="14.5" x14ac:dyDescent="0.35">
      <c r="A267" s="2"/>
      <c r="B267" s="90"/>
      <c r="C267" s="2"/>
      <c r="D267" s="88"/>
      <c r="E267" s="88"/>
      <c r="F267" s="88"/>
      <c r="G267" s="1"/>
      <c r="H267" s="1"/>
    </row>
    <row r="268" spans="1:8" customFormat="1" ht="14.5" x14ac:dyDescent="0.35">
      <c r="A268" s="2"/>
      <c r="B268" s="90"/>
      <c r="C268" s="137" t="s">
        <v>50</v>
      </c>
      <c r="D268" s="137"/>
      <c r="E268" s="137"/>
      <c r="F268" s="88"/>
      <c r="G268" s="1"/>
      <c r="H268" s="1"/>
    </row>
    <row r="269" spans="1:8" customFormat="1" ht="14.5" x14ac:dyDescent="0.35">
      <c r="A269" s="2"/>
      <c r="B269" s="88"/>
      <c r="C269" s="2"/>
      <c r="D269" s="88"/>
      <c r="E269" s="88"/>
      <c r="F269" s="88"/>
      <c r="G269" s="1"/>
      <c r="H269" s="1"/>
    </row>
    <row r="270" spans="1:8" customFormat="1" ht="138" x14ac:dyDescent="0.35">
      <c r="A270" s="2"/>
      <c r="B270" s="88"/>
      <c r="C270" s="2" t="s">
        <v>51</v>
      </c>
      <c r="D270" s="88" t="s">
        <v>52</v>
      </c>
      <c r="E270" s="88" t="s">
        <v>53</v>
      </c>
      <c r="F270" s="88" t="s">
        <v>54</v>
      </c>
      <c r="G270" s="6"/>
      <c r="H270" s="1"/>
    </row>
    <row r="271" spans="1:8" customFormat="1" ht="14.5" x14ac:dyDescent="0.35">
      <c r="A271" s="2"/>
      <c r="B271" s="88"/>
      <c r="C271" s="2" t="s">
        <v>55</v>
      </c>
      <c r="D271" s="88">
        <f>D129+D148+D218+D233+D248+D259</f>
        <v>0</v>
      </c>
      <c r="E271" s="88">
        <f>E129+E148+E218+E233+E248+E259</f>
        <v>90</v>
      </c>
      <c r="F271" s="109">
        <f t="shared" ref="F271:F305" si="0">D271/E271</f>
        <v>0</v>
      </c>
      <c r="G271" s="6"/>
      <c r="H271" s="2"/>
    </row>
    <row r="272" spans="1:8" customFormat="1" ht="14.5" x14ac:dyDescent="0.35">
      <c r="A272" s="2"/>
      <c r="B272" s="88"/>
      <c r="C272" s="2" t="s">
        <v>56</v>
      </c>
      <c r="D272" s="88">
        <f>D138+D167+D168</f>
        <v>0</v>
      </c>
      <c r="E272" s="88">
        <f>E138+E167+E168</f>
        <v>27</v>
      </c>
      <c r="F272" s="109">
        <f t="shared" si="0"/>
        <v>0</v>
      </c>
      <c r="G272" s="6"/>
      <c r="H272" s="2"/>
    </row>
    <row r="273" spans="1:8" customFormat="1" ht="14.5" x14ac:dyDescent="0.35">
      <c r="A273" s="2"/>
      <c r="B273" s="88"/>
      <c r="C273" s="2" t="s">
        <v>57</v>
      </c>
      <c r="D273" s="88">
        <f>D176+D192+D205+D128+D104+D105</f>
        <v>0</v>
      </c>
      <c r="E273" s="88">
        <f>E176+E192+E205+E128+E104+E105</f>
        <v>18</v>
      </c>
      <c r="F273" s="109">
        <f t="shared" si="0"/>
        <v>0</v>
      </c>
      <c r="G273" s="6"/>
      <c r="H273" s="2"/>
    </row>
    <row r="274" spans="1:8" customFormat="1" ht="14.5" x14ac:dyDescent="0.35">
      <c r="A274" s="2"/>
      <c r="B274" s="88"/>
      <c r="C274" s="2" t="s">
        <v>58</v>
      </c>
      <c r="D274" s="88">
        <f>D104+D105+D110+D106+D112</f>
        <v>0</v>
      </c>
      <c r="E274" s="88">
        <f>E104+E105+E110+E106+E112</f>
        <v>15</v>
      </c>
      <c r="F274" s="109">
        <f t="shared" si="0"/>
        <v>0</v>
      </c>
      <c r="G274" s="6"/>
      <c r="H274" s="2"/>
    </row>
    <row r="275" spans="1:8" customFormat="1" ht="14.5" x14ac:dyDescent="0.35">
      <c r="A275" s="2"/>
      <c r="B275" s="88"/>
      <c r="C275" s="2" t="s">
        <v>58</v>
      </c>
      <c r="D275" s="88">
        <f>D131+D133</f>
        <v>0</v>
      </c>
      <c r="E275" s="88">
        <f>E131+E133</f>
        <v>6</v>
      </c>
      <c r="F275" s="109">
        <f t="shared" si="0"/>
        <v>0</v>
      </c>
      <c r="G275" s="6"/>
      <c r="H275" s="2"/>
    </row>
    <row r="276" spans="1:8" customFormat="1" ht="14.5" x14ac:dyDescent="0.35">
      <c r="A276" s="2"/>
      <c r="B276" s="88"/>
      <c r="C276" s="2" t="s">
        <v>59</v>
      </c>
      <c r="D276" s="88">
        <f>D104+D105+D111+D113+D163</f>
        <v>0</v>
      </c>
      <c r="E276" s="88">
        <f>E104+E105+E111+E113+E163</f>
        <v>15</v>
      </c>
      <c r="F276" s="109">
        <f t="shared" si="0"/>
        <v>0</v>
      </c>
      <c r="G276" s="6"/>
      <c r="H276" s="2"/>
    </row>
    <row r="277" spans="1:8" customFormat="1" ht="14.5" x14ac:dyDescent="0.35">
      <c r="A277" s="2"/>
      <c r="B277" s="88"/>
      <c r="C277" s="2" t="s">
        <v>59</v>
      </c>
      <c r="D277" s="88">
        <f>D131+D132+D133</f>
        <v>0</v>
      </c>
      <c r="E277" s="88">
        <f>E131+E132+E133</f>
        <v>9</v>
      </c>
      <c r="F277" s="109">
        <f t="shared" si="0"/>
        <v>0</v>
      </c>
      <c r="G277" s="6"/>
      <c r="H277" s="2"/>
    </row>
    <row r="278" spans="1:8" customFormat="1" ht="14.5" x14ac:dyDescent="0.35">
      <c r="A278" s="2"/>
      <c r="B278" s="88"/>
      <c r="C278" s="2" t="s">
        <v>60</v>
      </c>
      <c r="D278" s="88">
        <f>D106+D124+D126+D127</f>
        <v>0</v>
      </c>
      <c r="E278" s="88">
        <f>E106+E124+E126+E127</f>
        <v>12</v>
      </c>
      <c r="F278" s="109">
        <f t="shared" si="0"/>
        <v>0</v>
      </c>
      <c r="G278" s="6"/>
      <c r="H278" s="2"/>
    </row>
    <row r="279" spans="1:8" customFormat="1" ht="14.5" x14ac:dyDescent="0.35">
      <c r="A279" s="2"/>
      <c r="B279" s="88"/>
      <c r="C279" s="2" t="s">
        <v>60</v>
      </c>
      <c r="D279" s="88">
        <f>D134+D135+D136+D137</f>
        <v>0</v>
      </c>
      <c r="E279" s="88">
        <f>E134+E135+E136+E137</f>
        <v>12</v>
      </c>
      <c r="F279" s="109">
        <f t="shared" si="0"/>
        <v>0</v>
      </c>
      <c r="G279" s="6"/>
      <c r="H279" s="2"/>
    </row>
    <row r="280" spans="1:8" customFormat="1" ht="14.5" x14ac:dyDescent="0.35">
      <c r="A280" s="2"/>
      <c r="B280" s="88"/>
      <c r="C280" s="2" t="s">
        <v>61</v>
      </c>
      <c r="D280" s="88">
        <f>D114+D115+D124+D125+D126+D156+D159</f>
        <v>0</v>
      </c>
      <c r="E280" s="88">
        <f>E114+E115+E124+E125+E126+E156+E159</f>
        <v>21</v>
      </c>
      <c r="F280" s="109">
        <f t="shared" si="0"/>
        <v>0</v>
      </c>
      <c r="G280" s="6"/>
      <c r="H280" s="2"/>
    </row>
    <row r="281" spans="1:8" customFormat="1" ht="14.5" x14ac:dyDescent="0.35">
      <c r="A281" s="2"/>
      <c r="B281" s="88"/>
      <c r="C281" s="2" t="s">
        <v>61</v>
      </c>
      <c r="D281" s="88">
        <f>D137</f>
        <v>0</v>
      </c>
      <c r="E281" s="88">
        <f>E137</f>
        <v>3</v>
      </c>
      <c r="F281" s="109">
        <f t="shared" si="0"/>
        <v>0</v>
      </c>
      <c r="G281" s="6"/>
      <c r="H281" s="2"/>
    </row>
    <row r="282" spans="1:8" customFormat="1" ht="14.5" x14ac:dyDescent="0.35">
      <c r="A282" s="2"/>
      <c r="B282" s="88"/>
      <c r="C282" s="2" t="s">
        <v>62</v>
      </c>
      <c r="D282" s="88">
        <f>D105+D106+D111+D112+D114+D115+D120</f>
        <v>0</v>
      </c>
      <c r="E282" s="88">
        <f>E105+E106+E111+E112+E114+E115+E120</f>
        <v>21</v>
      </c>
      <c r="F282" s="109">
        <f t="shared" si="0"/>
        <v>0</v>
      </c>
      <c r="G282" s="6"/>
      <c r="H282" s="2"/>
    </row>
    <row r="283" spans="1:8" customFormat="1" ht="14.5" x14ac:dyDescent="0.35">
      <c r="A283" s="2"/>
      <c r="B283" s="88"/>
      <c r="C283" s="2" t="s">
        <v>62</v>
      </c>
      <c r="D283" s="88">
        <f>D133+D137</f>
        <v>0</v>
      </c>
      <c r="E283" s="88">
        <f>E133+E137</f>
        <v>6</v>
      </c>
      <c r="F283" s="109">
        <f t="shared" si="0"/>
        <v>0</v>
      </c>
      <c r="G283" s="6"/>
      <c r="H283" s="2"/>
    </row>
    <row r="284" spans="1:8" customFormat="1" ht="14.5" x14ac:dyDescent="0.35">
      <c r="A284" s="2"/>
      <c r="B284" s="88"/>
      <c r="C284" s="2" t="s">
        <v>63</v>
      </c>
      <c r="D284" s="88">
        <f>D121+D122</f>
        <v>0</v>
      </c>
      <c r="E284" s="88">
        <f>E121+E122</f>
        <v>6</v>
      </c>
      <c r="F284" s="109">
        <f t="shared" si="0"/>
        <v>0</v>
      </c>
      <c r="G284" s="6"/>
      <c r="H284" s="2"/>
    </row>
    <row r="285" spans="1:8" customFormat="1" ht="14.5" x14ac:dyDescent="0.35">
      <c r="A285" s="2"/>
      <c r="B285" s="88"/>
      <c r="C285" s="2" t="s">
        <v>63</v>
      </c>
      <c r="D285" s="88">
        <f>D131+D133+D132</f>
        <v>0</v>
      </c>
      <c r="E285" s="88">
        <f>E131+E133+E132</f>
        <v>9</v>
      </c>
      <c r="F285" s="109">
        <f t="shared" si="0"/>
        <v>0</v>
      </c>
      <c r="G285" s="6"/>
      <c r="H285" s="2"/>
    </row>
    <row r="286" spans="1:8" customFormat="1" ht="14.5" x14ac:dyDescent="0.35">
      <c r="A286" s="2"/>
      <c r="B286" s="88"/>
      <c r="C286" s="2" t="s">
        <v>64</v>
      </c>
      <c r="D286" s="88">
        <f>D116+D117+D118+D119+D127</f>
        <v>0</v>
      </c>
      <c r="E286" s="88">
        <f>E116+E117+E118+E119++E127</f>
        <v>15</v>
      </c>
      <c r="F286" s="109">
        <f t="shared" si="0"/>
        <v>0</v>
      </c>
      <c r="G286" s="6"/>
      <c r="H286" s="2"/>
    </row>
    <row r="287" spans="1:8" customFormat="1" ht="14.5" x14ac:dyDescent="0.35">
      <c r="A287" s="2"/>
      <c r="B287" s="88"/>
      <c r="C287" s="2" t="s">
        <v>64</v>
      </c>
      <c r="D287" s="88">
        <f>D251+D137</f>
        <v>0</v>
      </c>
      <c r="E287" s="88">
        <f>E251+E137</f>
        <v>6</v>
      </c>
      <c r="F287" s="109">
        <f t="shared" si="0"/>
        <v>0</v>
      </c>
      <c r="G287" s="6"/>
      <c r="H287" s="2"/>
    </row>
    <row r="288" spans="1:8" customFormat="1" ht="14.5" x14ac:dyDescent="0.35">
      <c r="A288" s="2"/>
      <c r="B288" s="88"/>
      <c r="C288" s="121" t="s">
        <v>65</v>
      </c>
      <c r="D288" s="92">
        <f>D149+D163+D164+D215+D216+D243+D244+D245+D246+D247+D248</f>
        <v>0</v>
      </c>
      <c r="E288" s="92">
        <f>E149+E163+E164+E215+E216+E243+E244+E245+E246+E247+E248</f>
        <v>51</v>
      </c>
      <c r="F288" s="109">
        <f t="shared" si="0"/>
        <v>0</v>
      </c>
      <c r="G288" s="6"/>
      <c r="H288" s="2"/>
    </row>
    <row r="289" spans="1:8" customFormat="1" ht="14.5" x14ac:dyDescent="0.35">
      <c r="A289" s="2"/>
      <c r="B289" s="88"/>
      <c r="C289" s="120" t="s">
        <v>65</v>
      </c>
      <c r="D289" s="88">
        <f>D153</f>
        <v>0</v>
      </c>
      <c r="E289" s="88">
        <f>E153</f>
        <v>6</v>
      </c>
      <c r="F289" s="109">
        <f t="shared" si="0"/>
        <v>0</v>
      </c>
      <c r="G289" s="6"/>
      <c r="H289" s="2"/>
    </row>
    <row r="290" spans="1:8" customFormat="1" ht="14.5" x14ac:dyDescent="0.35">
      <c r="A290" s="2"/>
      <c r="B290" s="88"/>
      <c r="C290" s="2" t="s">
        <v>66</v>
      </c>
      <c r="D290" s="88">
        <f>D165</f>
        <v>0</v>
      </c>
      <c r="E290" s="88">
        <f>E165</f>
        <v>27</v>
      </c>
      <c r="F290" s="109">
        <f t="shared" si="0"/>
        <v>0</v>
      </c>
      <c r="G290" s="6"/>
      <c r="H290" s="2"/>
    </row>
    <row r="291" spans="1:8" customFormat="1" ht="14.5" x14ac:dyDescent="0.35">
      <c r="A291" s="2"/>
      <c r="B291" s="88"/>
      <c r="C291" s="2" t="s">
        <v>66</v>
      </c>
      <c r="D291" s="88">
        <f>D169</f>
        <v>0</v>
      </c>
      <c r="E291" s="88">
        <f>E169</f>
        <v>6</v>
      </c>
      <c r="F291" s="109">
        <f t="shared" si="0"/>
        <v>0</v>
      </c>
      <c r="G291" s="6"/>
      <c r="H291" s="2"/>
    </row>
    <row r="292" spans="1:8" customFormat="1" ht="14.5" x14ac:dyDescent="0.35">
      <c r="A292" s="2"/>
      <c r="B292" s="88"/>
      <c r="C292" s="131" t="s">
        <v>67</v>
      </c>
      <c r="D292" s="88">
        <f>D177</f>
        <v>0</v>
      </c>
      <c r="E292" s="88">
        <f>E177</f>
        <v>15</v>
      </c>
      <c r="F292" s="109">
        <f t="shared" si="0"/>
        <v>0</v>
      </c>
      <c r="G292" s="6"/>
      <c r="H292" s="2"/>
    </row>
    <row r="293" spans="1:8" customFormat="1" ht="14.5" x14ac:dyDescent="0.35">
      <c r="A293" s="2"/>
      <c r="B293" s="88"/>
      <c r="C293" s="121" t="s">
        <v>67</v>
      </c>
      <c r="D293" s="88">
        <f>D182</f>
        <v>0</v>
      </c>
      <c r="E293" s="88">
        <f>E182</f>
        <v>9</v>
      </c>
      <c r="F293" s="109">
        <f t="shared" si="0"/>
        <v>0</v>
      </c>
      <c r="G293" s="6"/>
      <c r="H293" s="2"/>
    </row>
    <row r="294" spans="1:8" customFormat="1" ht="14.5" x14ac:dyDescent="0.35">
      <c r="A294" s="2"/>
      <c r="B294" s="88"/>
      <c r="C294" s="121" t="s">
        <v>68</v>
      </c>
      <c r="D294" s="88">
        <f>D193</f>
        <v>0</v>
      </c>
      <c r="E294" s="88">
        <f>E193</f>
        <v>24</v>
      </c>
      <c r="F294" s="109">
        <f t="shared" si="0"/>
        <v>0</v>
      </c>
      <c r="G294" s="6"/>
      <c r="H294" s="2"/>
    </row>
    <row r="295" spans="1:8" customFormat="1" ht="14.5" x14ac:dyDescent="0.35">
      <c r="A295" s="2"/>
      <c r="B295" s="88"/>
      <c r="C295" s="131" t="s">
        <v>68</v>
      </c>
      <c r="D295" s="88">
        <f>D199</f>
        <v>0</v>
      </c>
      <c r="E295" s="88">
        <f>E199</f>
        <v>12</v>
      </c>
      <c r="F295" s="109">
        <f t="shared" si="0"/>
        <v>0</v>
      </c>
      <c r="G295" s="6"/>
      <c r="H295" s="2"/>
    </row>
    <row r="296" spans="1:8" customFormat="1" ht="14.5" x14ac:dyDescent="0.35">
      <c r="A296" s="2"/>
      <c r="B296" s="88"/>
      <c r="C296" s="2" t="s">
        <v>34</v>
      </c>
      <c r="D296" s="88">
        <f>D206</f>
        <v>0</v>
      </c>
      <c r="E296" s="88">
        <f>E206</f>
        <v>12</v>
      </c>
      <c r="F296" s="109">
        <f t="shared" si="0"/>
        <v>0</v>
      </c>
      <c r="G296" s="6"/>
      <c r="H296" s="2"/>
    </row>
    <row r="297" spans="1:8" customFormat="1" ht="14.5" x14ac:dyDescent="0.35">
      <c r="A297" s="2"/>
      <c r="B297" s="88"/>
      <c r="C297" s="2" t="s">
        <v>34</v>
      </c>
      <c r="D297" s="88">
        <f>D212</f>
        <v>0</v>
      </c>
      <c r="E297" s="88">
        <f>E212</f>
        <v>12</v>
      </c>
      <c r="F297" s="109">
        <f t="shared" si="0"/>
        <v>0</v>
      </c>
      <c r="G297" s="6"/>
      <c r="H297" s="2"/>
    </row>
    <row r="298" spans="1:8" customFormat="1" ht="28" x14ac:dyDescent="0.35">
      <c r="A298" s="2"/>
      <c r="B298" s="88"/>
      <c r="C298" s="2" t="s">
        <v>69</v>
      </c>
      <c r="D298" s="88">
        <f>D219</f>
        <v>0</v>
      </c>
      <c r="E298" s="88">
        <f>E219</f>
        <v>12</v>
      </c>
      <c r="F298" s="109">
        <f t="shared" si="0"/>
        <v>0</v>
      </c>
      <c r="G298" s="6"/>
      <c r="H298" s="2"/>
    </row>
    <row r="299" spans="1:8" customFormat="1" ht="28" x14ac:dyDescent="0.35">
      <c r="A299" s="2"/>
      <c r="B299" s="88"/>
      <c r="C299" s="2" t="s">
        <v>69</v>
      </c>
      <c r="D299" s="88">
        <f>D227</f>
        <v>0</v>
      </c>
      <c r="E299" s="88">
        <f>E227</f>
        <v>18</v>
      </c>
      <c r="F299" s="109">
        <f t="shared" si="0"/>
        <v>0</v>
      </c>
      <c r="G299" s="6"/>
      <c r="H299" s="2"/>
    </row>
    <row r="300" spans="1:8" customFormat="1" ht="14.5" x14ac:dyDescent="0.35">
      <c r="A300" s="2"/>
      <c r="B300" s="88"/>
      <c r="C300" s="2" t="s">
        <v>70</v>
      </c>
      <c r="D300" s="88">
        <f>D234</f>
        <v>0</v>
      </c>
      <c r="E300" s="88">
        <f>E234</f>
        <v>12</v>
      </c>
      <c r="F300" s="109">
        <f t="shared" si="0"/>
        <v>0</v>
      </c>
      <c r="G300" s="6"/>
      <c r="H300" s="2"/>
    </row>
    <row r="301" spans="1:8" customFormat="1" ht="14.5" x14ac:dyDescent="0.35">
      <c r="A301" s="2"/>
      <c r="B301" s="88"/>
      <c r="C301" s="2" t="s">
        <v>70</v>
      </c>
      <c r="D301" s="88">
        <f>D240</f>
        <v>0</v>
      </c>
      <c r="E301" s="88">
        <f>E240</f>
        <v>12</v>
      </c>
      <c r="F301" s="109">
        <f t="shared" si="0"/>
        <v>0</v>
      </c>
      <c r="G301" s="6"/>
      <c r="H301" s="2"/>
    </row>
    <row r="302" spans="1:8" customFormat="1" ht="14.5" x14ac:dyDescent="0.35">
      <c r="A302" s="2"/>
      <c r="B302" s="88"/>
      <c r="C302" s="2" t="s">
        <v>41</v>
      </c>
      <c r="D302" s="88">
        <f>D249</f>
        <v>0</v>
      </c>
      <c r="E302" s="88">
        <f>E249</f>
        <v>18</v>
      </c>
      <c r="F302" s="109">
        <f t="shared" si="0"/>
        <v>0</v>
      </c>
      <c r="G302" s="6"/>
      <c r="H302" s="2"/>
    </row>
    <row r="303" spans="1:8" customFormat="1" ht="14.5" x14ac:dyDescent="0.35">
      <c r="A303" s="2"/>
      <c r="B303" s="88"/>
      <c r="C303" s="2" t="s">
        <v>41</v>
      </c>
      <c r="D303" s="88">
        <f>D252</f>
        <v>0</v>
      </c>
      <c r="E303" s="88">
        <f>E252</f>
        <v>3</v>
      </c>
      <c r="F303" s="109">
        <f t="shared" si="0"/>
        <v>0</v>
      </c>
      <c r="G303" s="6"/>
      <c r="H303" s="2"/>
    </row>
    <row r="304" spans="1:8" customFormat="1" ht="14.5" x14ac:dyDescent="0.35">
      <c r="A304" s="2"/>
      <c r="B304" s="88"/>
      <c r="C304" s="2" t="s">
        <v>71</v>
      </c>
      <c r="D304" s="88">
        <f>D264</f>
        <v>0</v>
      </c>
      <c r="E304" s="88">
        <f>E264</f>
        <v>6</v>
      </c>
      <c r="F304" s="109">
        <f t="shared" si="0"/>
        <v>0</v>
      </c>
      <c r="G304" s="6"/>
      <c r="H304" s="2"/>
    </row>
    <row r="305" spans="1:8" customFormat="1" ht="14.5" x14ac:dyDescent="0.35">
      <c r="A305" s="2"/>
      <c r="B305" s="88"/>
      <c r="C305" s="2" t="s">
        <v>71</v>
      </c>
      <c r="D305" s="88">
        <f>D260</f>
        <v>0</v>
      </c>
      <c r="E305" s="88">
        <f>E260</f>
        <v>15</v>
      </c>
      <c r="F305" s="109">
        <f t="shared" si="0"/>
        <v>0</v>
      </c>
      <c r="G305" s="6"/>
      <c r="H305" s="2"/>
    </row>
    <row r="306" spans="1:8" customFormat="1" ht="14.5" x14ac:dyDescent="0.35">
      <c r="A306" s="2"/>
      <c r="B306" s="88"/>
      <c r="C306" s="2"/>
      <c r="D306" s="88"/>
      <c r="E306" s="88"/>
      <c r="F306" s="88"/>
      <c r="G306" s="1"/>
      <c r="H306" s="1"/>
    </row>
    <row r="307" spans="1:8" customFormat="1" ht="14.5" x14ac:dyDescent="0.35">
      <c r="A307" s="2"/>
      <c r="B307" s="88"/>
      <c r="C307" s="2"/>
      <c r="D307" s="88"/>
      <c r="E307" s="88"/>
      <c r="F307" s="88"/>
      <c r="G307" s="1"/>
      <c r="H307" s="1"/>
    </row>
    <row r="308" spans="1:8" customFormat="1" ht="56" x14ac:dyDescent="0.35">
      <c r="A308" s="2"/>
      <c r="B308" s="88"/>
      <c r="C308" s="2" t="s">
        <v>72</v>
      </c>
      <c r="D308" s="88"/>
      <c r="E308" s="88"/>
      <c r="F308" s="88"/>
      <c r="G308" s="1"/>
      <c r="H308" s="1"/>
    </row>
    <row r="309" spans="1:8" customFormat="1" ht="70" x14ac:dyDescent="0.35">
      <c r="A309" s="2"/>
      <c r="B309" s="88"/>
      <c r="C309" s="2" t="str">
        <f t="shared" ref="C309:D311" si="1">C333</f>
        <v>You have a range of policies in place across climate change, sustainability, outdoor learning and play (themes which interact with each other).</v>
      </c>
      <c r="D309" s="112">
        <f t="shared" si="1"/>
        <v>0</v>
      </c>
      <c r="E309" s="88"/>
      <c r="F309" s="88"/>
      <c r="G309" s="1"/>
      <c r="H309" s="1"/>
    </row>
    <row r="310" spans="1:8" customFormat="1" ht="84" x14ac:dyDescent="0.35">
      <c r="A310" s="2"/>
      <c r="B310" s="88"/>
      <c r="C310" s="2" t="str">
        <f t="shared" si="1"/>
        <v>You have a lack of policy, or policy which is not focussed on the themes of climate change, sustainability, outdoor learning and play (themes which interact with each other).</v>
      </c>
      <c r="D310" s="112">
        <f t="shared" si="1"/>
        <v>0</v>
      </c>
      <c r="E310" s="88"/>
      <c r="F310" s="88"/>
      <c r="G310" s="1"/>
      <c r="H310" s="1"/>
    </row>
    <row r="311" spans="1:8" customFormat="1" ht="42" x14ac:dyDescent="0.35">
      <c r="A311" s="2"/>
      <c r="B311" s="88"/>
      <c r="C311" s="2" t="str">
        <f t="shared" si="1"/>
        <v>You have an ambition to improve, and hope for many changes in the future.</v>
      </c>
      <c r="D311" s="112">
        <f t="shared" si="1"/>
        <v>0</v>
      </c>
      <c r="E311" s="88"/>
      <c r="F311" s="88"/>
      <c r="G311" s="1"/>
      <c r="H311" s="1"/>
    </row>
    <row r="312" spans="1:8" customFormat="1" ht="84" x14ac:dyDescent="0.35">
      <c r="A312" s="2"/>
      <c r="B312" s="88"/>
      <c r="C312" s="2" t="s">
        <v>73</v>
      </c>
      <c r="D312" s="112">
        <f t="shared" ref="D312:D329" si="2">D350</f>
        <v>0</v>
      </c>
      <c r="E312" s="88"/>
      <c r="F312" s="88"/>
      <c r="G312" s="1"/>
      <c r="H312" s="1"/>
    </row>
    <row r="313" spans="1:8" customFormat="1" ht="42" x14ac:dyDescent="0.35">
      <c r="A313" s="2"/>
      <c r="B313" s="88"/>
      <c r="C313" s="2" t="s">
        <v>74</v>
      </c>
      <c r="D313" s="112">
        <f t="shared" si="2"/>
        <v>0</v>
      </c>
      <c r="E313" s="88"/>
      <c r="F313" s="88"/>
      <c r="G313" s="1"/>
      <c r="H313" s="1"/>
    </row>
    <row r="314" spans="1:8" customFormat="1" ht="14.5" x14ac:dyDescent="0.35">
      <c r="A314" s="2"/>
      <c r="B314" s="88"/>
      <c r="C314" s="2" t="s">
        <v>75</v>
      </c>
      <c r="D314" s="112">
        <f t="shared" si="2"/>
        <v>0</v>
      </c>
      <c r="E314" s="88"/>
      <c r="F314" s="88"/>
      <c r="G314" s="1"/>
      <c r="H314" s="1"/>
    </row>
    <row r="315" spans="1:8" customFormat="1" ht="28" x14ac:dyDescent="0.35">
      <c r="A315" s="2"/>
      <c r="B315" s="88"/>
      <c r="C315" s="2" t="s">
        <v>76</v>
      </c>
      <c r="D315" s="112">
        <f t="shared" si="2"/>
        <v>0</v>
      </c>
      <c r="E315" s="88"/>
      <c r="F315" s="88"/>
      <c r="G315" s="1"/>
      <c r="H315" s="1"/>
    </row>
    <row r="316" spans="1:8" customFormat="1" ht="42" x14ac:dyDescent="0.35">
      <c r="A316" s="2"/>
      <c r="B316" s="88"/>
      <c r="C316" s="2" t="str">
        <f t="shared" ref="C316:C329" si="3">C354</f>
        <v>How much is wind an issue/could be an issue on our site?</v>
      </c>
      <c r="D316" s="112">
        <f>D355</f>
        <v>0</v>
      </c>
      <c r="E316" s="130"/>
      <c r="F316" s="88"/>
      <c r="G316" s="1"/>
      <c r="H316" s="1"/>
    </row>
    <row r="317" spans="1:8" customFormat="1" ht="42" x14ac:dyDescent="0.35">
      <c r="A317" s="2"/>
      <c r="B317" s="88"/>
      <c r="C317" s="2" t="str">
        <f t="shared" si="3"/>
        <v>We have features or plan features which will shelter us from the wind</v>
      </c>
      <c r="D317" s="112">
        <f>D354</f>
        <v>0</v>
      </c>
      <c r="E317" s="88"/>
      <c r="F317" s="88"/>
      <c r="G317" s="1"/>
      <c r="H317" s="1"/>
    </row>
    <row r="318" spans="1:8" customFormat="1" ht="42" x14ac:dyDescent="0.35">
      <c r="A318" s="2"/>
      <c r="B318" s="88"/>
      <c r="C318" s="1" t="s">
        <v>77</v>
      </c>
      <c r="D318" s="112">
        <f t="shared" si="2"/>
        <v>0</v>
      </c>
      <c r="E318" s="88"/>
      <c r="F318" s="88"/>
      <c r="G318" s="1"/>
      <c r="H318" s="1"/>
    </row>
    <row r="319" spans="1:8" customFormat="1" ht="28" x14ac:dyDescent="0.35">
      <c r="A319" s="2"/>
      <c r="B319" s="88"/>
      <c r="C319" s="2" t="str">
        <f>C356</f>
        <v>How much is heat an issue on our site?</v>
      </c>
      <c r="D319" s="112">
        <f t="shared" si="2"/>
        <v>0</v>
      </c>
      <c r="E319" s="88"/>
      <c r="F319" s="88"/>
      <c r="G319" s="1"/>
      <c r="H319" s="1"/>
    </row>
    <row r="320" spans="1:8" customFormat="1" ht="14.5" x14ac:dyDescent="0.35">
      <c r="A320" s="2"/>
      <c r="B320" s="88"/>
      <c r="C320" s="2" t="str">
        <f t="shared" si="3"/>
        <v>Does our site have cold areas?</v>
      </c>
      <c r="D320" s="112">
        <f t="shared" si="2"/>
        <v>0</v>
      </c>
      <c r="E320" s="88"/>
      <c r="F320" s="88"/>
      <c r="G320" s="1"/>
      <c r="H320" s="1"/>
    </row>
    <row r="321" spans="1:8" customFormat="1" ht="28" x14ac:dyDescent="0.35">
      <c r="A321" s="2"/>
      <c r="B321" s="88"/>
      <c r="C321" s="2" t="str">
        <f t="shared" si="3"/>
        <v>Do we currently provide shelter from the cold?</v>
      </c>
      <c r="D321" s="112">
        <f t="shared" si="2"/>
        <v>0</v>
      </c>
      <c r="E321" s="88"/>
      <c r="F321" s="88"/>
      <c r="G321" s="1"/>
      <c r="H321" s="1"/>
    </row>
    <row r="322" spans="1:8" customFormat="1" ht="28" x14ac:dyDescent="0.35">
      <c r="A322" s="2"/>
      <c r="B322" s="88"/>
      <c r="C322" s="2" t="str">
        <f t="shared" si="3"/>
        <v>Is excess water an issue on our site?</v>
      </c>
      <c r="D322" s="112">
        <f>D361</f>
        <v>0</v>
      </c>
      <c r="E322" s="130"/>
      <c r="F322" s="88"/>
      <c r="G322" s="1"/>
      <c r="H322" s="1"/>
    </row>
    <row r="323" spans="1:8" customFormat="1" ht="28" x14ac:dyDescent="0.35">
      <c r="A323" s="2"/>
      <c r="B323" s="88"/>
      <c r="C323" s="2" t="str">
        <f t="shared" si="3"/>
        <v>How does our site currently manage excess water?</v>
      </c>
      <c r="D323" s="112">
        <f>D360</f>
        <v>0</v>
      </c>
      <c r="E323" s="88"/>
      <c r="F323" s="88"/>
      <c r="G323" s="1"/>
      <c r="H323" s="1"/>
    </row>
    <row r="324" spans="1:8" customFormat="1" ht="28" x14ac:dyDescent="0.35">
      <c r="A324" s="2"/>
      <c r="B324" s="88"/>
      <c r="C324" s="2" t="str">
        <f t="shared" si="3"/>
        <v>Is our site affected by or vulnerable to drought?</v>
      </c>
      <c r="D324" s="112">
        <f t="shared" si="2"/>
        <v>0</v>
      </c>
      <c r="E324" s="88"/>
      <c r="F324" s="88"/>
      <c r="G324" s="1"/>
      <c r="H324" s="1"/>
    </row>
    <row r="325" spans="1:8" customFormat="1" ht="42" x14ac:dyDescent="0.35">
      <c r="A325" s="2"/>
      <c r="B325" s="88"/>
      <c r="C325" s="2" t="str">
        <f t="shared" si="3"/>
        <v>How well do we manage water on our site to reduce drought on our site?</v>
      </c>
      <c r="D325" s="112">
        <f t="shared" si="2"/>
        <v>0</v>
      </c>
      <c r="E325" s="88"/>
      <c r="F325" s="88"/>
      <c r="G325" s="1"/>
      <c r="H325" s="1"/>
    </row>
    <row r="326" spans="1:8" customFormat="1" ht="42" x14ac:dyDescent="0.35">
      <c r="A326" s="2"/>
      <c r="B326" s="88"/>
      <c r="C326" s="2" t="str">
        <f t="shared" si="3"/>
        <v>How well does our site manage carbon, particularly sequestrating it in into the soil?</v>
      </c>
      <c r="D326" s="112">
        <f t="shared" si="2"/>
        <v>0</v>
      </c>
      <c r="E326" s="88"/>
      <c r="F326" s="88"/>
      <c r="G326" s="1"/>
      <c r="H326" s="1"/>
    </row>
    <row r="327" spans="1:8" customFormat="1" ht="28" x14ac:dyDescent="0.35">
      <c r="A327" s="2"/>
      <c r="B327" s="88"/>
      <c r="C327" s="2" t="str">
        <f t="shared" si="3"/>
        <v>Could we sequestrate more carbon on our site?</v>
      </c>
      <c r="D327" s="112">
        <f t="shared" si="2"/>
        <v>0</v>
      </c>
      <c r="E327" s="88"/>
      <c r="F327" s="88"/>
      <c r="G327" s="1"/>
      <c r="H327" s="1"/>
    </row>
    <row r="328" spans="1:8" customFormat="1" ht="28" x14ac:dyDescent="0.35">
      <c r="A328" s="2"/>
      <c r="B328" s="88"/>
      <c r="C328" s="2" t="str">
        <f t="shared" si="3"/>
        <v>Do we have poor air quality on our site?</v>
      </c>
      <c r="D328" s="112">
        <f t="shared" si="2"/>
        <v>0</v>
      </c>
      <c r="E328" s="88"/>
      <c r="F328" s="88"/>
      <c r="G328" s="1"/>
      <c r="H328" s="1"/>
    </row>
    <row r="329" spans="1:8" customFormat="1" ht="28" x14ac:dyDescent="0.35">
      <c r="A329" s="2"/>
      <c r="B329" s="88"/>
      <c r="C329" s="2" t="str">
        <f t="shared" si="3"/>
        <v>What are we doing to improve air quality on our site?</v>
      </c>
      <c r="D329" s="112">
        <f t="shared" si="2"/>
        <v>0</v>
      </c>
      <c r="E329" s="88"/>
      <c r="F329" s="88"/>
      <c r="G329" s="1"/>
      <c r="H329" s="1"/>
    </row>
    <row r="330" spans="1:8" customFormat="1" ht="14.5" x14ac:dyDescent="0.35">
      <c r="A330" s="2"/>
      <c r="B330" s="88"/>
      <c r="C330" s="2"/>
      <c r="D330" s="113"/>
      <c r="E330" s="88"/>
      <c r="F330" s="88"/>
      <c r="G330" s="1"/>
      <c r="H330" s="1"/>
    </row>
    <row r="331" spans="1:8" customFormat="1" ht="14.5" x14ac:dyDescent="0.35">
      <c r="A331" s="2"/>
      <c r="B331" s="88"/>
      <c r="C331" s="2"/>
      <c r="D331" s="113"/>
      <c r="E331" s="88"/>
      <c r="F331" s="88"/>
      <c r="G331" s="1"/>
      <c r="H331" s="1"/>
    </row>
    <row r="332" spans="1:8" customFormat="1" ht="14.5" x14ac:dyDescent="0.35">
      <c r="A332" s="2"/>
      <c r="B332" s="88"/>
      <c r="C332" s="114" t="s">
        <v>78</v>
      </c>
      <c r="D332" s="113"/>
      <c r="E332" s="88"/>
      <c r="F332" s="88"/>
      <c r="G332" s="1"/>
      <c r="H332" s="1"/>
    </row>
    <row r="333" spans="1:8" customFormat="1" ht="70" x14ac:dyDescent="0.35">
      <c r="A333" s="2"/>
      <c r="B333" s="88"/>
      <c r="C333" s="2" t="s">
        <v>79</v>
      </c>
      <c r="D333" s="113">
        <f t="shared" ref="D333:D367" si="4">F271</f>
        <v>0</v>
      </c>
      <c r="E333" s="88"/>
      <c r="F333" s="88"/>
      <c r="G333" s="1"/>
      <c r="H333" s="1"/>
    </row>
    <row r="334" spans="1:8" customFormat="1" ht="84" x14ac:dyDescent="0.35">
      <c r="A334" s="2"/>
      <c r="B334" s="88"/>
      <c r="C334" s="2" t="s">
        <v>80</v>
      </c>
      <c r="D334" s="113">
        <f t="shared" si="4"/>
        <v>0</v>
      </c>
      <c r="E334" s="88"/>
      <c r="F334" s="88"/>
      <c r="G334" s="1"/>
      <c r="H334" s="1"/>
    </row>
    <row r="335" spans="1:8" customFormat="1" ht="43.5" x14ac:dyDescent="0.35">
      <c r="A335" s="115"/>
      <c r="B335" s="116"/>
      <c r="C335" s="115" t="s">
        <v>81</v>
      </c>
      <c r="D335" s="117">
        <f t="shared" si="4"/>
        <v>0</v>
      </c>
      <c r="E335" s="116"/>
      <c r="F335" s="116"/>
      <c r="G335" s="8"/>
      <c r="H335" s="8"/>
    </row>
    <row r="336" spans="1:8" customFormat="1" ht="87" x14ac:dyDescent="0.35">
      <c r="A336" s="115"/>
      <c r="B336" s="116"/>
      <c r="C336" s="115" t="s">
        <v>82</v>
      </c>
      <c r="D336" s="117">
        <f t="shared" si="4"/>
        <v>0</v>
      </c>
      <c r="E336" s="116"/>
      <c r="F336" s="116"/>
      <c r="G336" s="8"/>
      <c r="H336" s="8"/>
    </row>
    <row r="337" spans="1:8" customFormat="1" ht="72.5" x14ac:dyDescent="0.35">
      <c r="A337" s="115"/>
      <c r="B337" s="116"/>
      <c r="C337" s="115" t="s">
        <v>83</v>
      </c>
      <c r="D337" s="117">
        <f t="shared" si="4"/>
        <v>0</v>
      </c>
      <c r="E337" s="116"/>
      <c r="F337" s="116"/>
      <c r="G337" s="8"/>
      <c r="H337" s="8"/>
    </row>
    <row r="338" spans="1:8" customFormat="1" ht="72.5" x14ac:dyDescent="0.35">
      <c r="A338" s="115"/>
      <c r="B338" s="116"/>
      <c r="C338" s="115" t="s">
        <v>84</v>
      </c>
      <c r="D338" s="117">
        <f t="shared" si="4"/>
        <v>0</v>
      </c>
      <c r="E338" s="116"/>
      <c r="F338" s="116"/>
      <c r="G338" s="8"/>
      <c r="H338" s="8"/>
    </row>
    <row r="339" spans="1:8" customFormat="1" ht="87" x14ac:dyDescent="0.35">
      <c r="A339" s="115"/>
      <c r="B339" s="116"/>
      <c r="C339" s="115" t="s">
        <v>85</v>
      </c>
      <c r="D339" s="117">
        <f t="shared" si="4"/>
        <v>0</v>
      </c>
      <c r="E339" s="116"/>
      <c r="F339" s="116"/>
      <c r="G339" s="8"/>
      <c r="H339" s="8"/>
    </row>
    <row r="340" spans="1:8" customFormat="1" ht="29" x14ac:dyDescent="0.35">
      <c r="A340" s="115"/>
      <c r="B340" s="116"/>
      <c r="C340" s="115" t="s">
        <v>86</v>
      </c>
      <c r="D340" s="117">
        <f t="shared" si="4"/>
        <v>0</v>
      </c>
      <c r="E340" s="116"/>
      <c r="F340" s="116"/>
      <c r="G340" s="8"/>
      <c r="H340" s="8"/>
    </row>
    <row r="341" spans="1:8" customFormat="1" ht="29" x14ac:dyDescent="0.35">
      <c r="A341" s="115"/>
      <c r="B341" s="116"/>
      <c r="C341" s="115" t="s">
        <v>87</v>
      </c>
      <c r="D341" s="117">
        <f t="shared" si="4"/>
        <v>0</v>
      </c>
      <c r="E341" s="116"/>
      <c r="F341" s="116"/>
      <c r="G341" s="8"/>
      <c r="H341" s="8"/>
    </row>
    <row r="342" spans="1:8" customFormat="1" ht="72.5" x14ac:dyDescent="0.35">
      <c r="A342" s="115"/>
      <c r="B342" s="116"/>
      <c r="C342" s="115" t="s">
        <v>88</v>
      </c>
      <c r="D342" s="117">
        <f t="shared" si="4"/>
        <v>0</v>
      </c>
      <c r="E342" s="116"/>
      <c r="F342" s="116"/>
      <c r="G342" s="8"/>
      <c r="H342" s="8"/>
    </row>
    <row r="343" spans="1:8" customFormat="1" ht="43.5" x14ac:dyDescent="0.35">
      <c r="A343" s="115"/>
      <c r="B343" s="116"/>
      <c r="C343" s="115" t="s">
        <v>89</v>
      </c>
      <c r="D343" s="117">
        <f t="shared" si="4"/>
        <v>0</v>
      </c>
      <c r="E343" s="116"/>
      <c r="F343" s="116"/>
      <c r="G343" s="8"/>
      <c r="H343" s="8"/>
    </row>
    <row r="344" spans="1:8" customFormat="1" ht="14.5" x14ac:dyDescent="0.35">
      <c r="A344" s="115"/>
      <c r="B344" s="116"/>
      <c r="C344" s="115" t="s">
        <v>90</v>
      </c>
      <c r="D344" s="117">
        <f t="shared" si="4"/>
        <v>0</v>
      </c>
      <c r="E344" s="116"/>
      <c r="F344" s="116"/>
      <c r="G344" s="8"/>
      <c r="H344" s="8"/>
    </row>
    <row r="345" spans="1:8" customFormat="1" ht="29" x14ac:dyDescent="0.35">
      <c r="A345" s="115"/>
      <c r="B345" s="116"/>
      <c r="C345" s="115" t="s">
        <v>91</v>
      </c>
      <c r="D345" s="117">
        <f t="shared" si="4"/>
        <v>0</v>
      </c>
      <c r="E345" s="116"/>
      <c r="F345" s="116"/>
      <c r="G345" s="8"/>
      <c r="H345" s="8"/>
    </row>
    <row r="346" spans="1:8" customFormat="1" ht="29" x14ac:dyDescent="0.35">
      <c r="A346" s="115"/>
      <c r="B346" s="116"/>
      <c r="C346" s="115" t="s">
        <v>92</v>
      </c>
      <c r="D346" s="117">
        <f t="shared" si="4"/>
        <v>0</v>
      </c>
      <c r="E346" s="116"/>
      <c r="F346" s="116"/>
      <c r="G346" s="8"/>
      <c r="H346" s="8"/>
    </row>
    <row r="347" spans="1:8" customFormat="1" ht="58" x14ac:dyDescent="0.35">
      <c r="A347" s="115"/>
      <c r="B347" s="116"/>
      <c r="C347" s="118" t="s">
        <v>93</v>
      </c>
      <c r="D347" s="117">
        <f t="shared" si="4"/>
        <v>0</v>
      </c>
      <c r="E347" s="116"/>
      <c r="F347" s="116"/>
      <c r="G347" s="8"/>
      <c r="H347" s="8"/>
    </row>
    <row r="348" spans="1:8" customFormat="1" ht="43.5" x14ac:dyDescent="0.35">
      <c r="A348" s="115"/>
      <c r="B348" s="116"/>
      <c r="C348" s="115" t="s">
        <v>94</v>
      </c>
      <c r="D348" s="117">
        <f t="shared" si="4"/>
        <v>0</v>
      </c>
      <c r="E348" s="116"/>
      <c r="F348" s="116"/>
      <c r="G348" s="8"/>
      <c r="H348" s="8"/>
    </row>
    <row r="349" spans="1:8" customFormat="1" ht="72.5" x14ac:dyDescent="0.35">
      <c r="A349" s="115"/>
      <c r="B349" s="116"/>
      <c r="C349" s="115" t="s">
        <v>95</v>
      </c>
      <c r="D349" s="117">
        <f t="shared" si="4"/>
        <v>0</v>
      </c>
      <c r="E349" s="116"/>
      <c r="F349" s="116"/>
      <c r="G349" s="8"/>
      <c r="H349" s="8"/>
    </row>
    <row r="350" spans="1:8" customFormat="1" ht="28" x14ac:dyDescent="0.35">
      <c r="A350" s="2"/>
      <c r="B350" s="88"/>
      <c r="C350" s="114" t="s">
        <v>96</v>
      </c>
      <c r="D350" s="113">
        <f t="shared" si="4"/>
        <v>0</v>
      </c>
      <c r="E350" s="88"/>
      <c r="F350" s="88"/>
      <c r="G350" s="1"/>
      <c r="H350" s="1"/>
    </row>
    <row r="351" spans="1:8" customFormat="1" ht="28" x14ac:dyDescent="0.35">
      <c r="A351" s="2"/>
      <c r="B351" s="88"/>
      <c r="C351" s="114" t="s">
        <v>97</v>
      </c>
      <c r="D351" s="113">
        <f t="shared" si="4"/>
        <v>0</v>
      </c>
      <c r="E351" s="88"/>
      <c r="F351" s="88"/>
      <c r="G351" s="1"/>
      <c r="H351" s="1"/>
    </row>
    <row r="352" spans="1:8" customFormat="1" ht="28" x14ac:dyDescent="0.35">
      <c r="A352" s="2"/>
      <c r="B352" s="88"/>
      <c r="C352" s="114" t="s">
        <v>98</v>
      </c>
      <c r="D352" s="113">
        <f t="shared" si="4"/>
        <v>0</v>
      </c>
      <c r="E352" s="88"/>
      <c r="F352" s="88"/>
      <c r="G352" s="1"/>
      <c r="H352" s="1"/>
    </row>
    <row r="353" spans="1:8" customFormat="1" ht="28" x14ac:dyDescent="0.35">
      <c r="A353" s="2"/>
      <c r="B353" s="88"/>
      <c r="C353" s="114" t="s">
        <v>99</v>
      </c>
      <c r="D353" s="113">
        <f t="shared" si="4"/>
        <v>0</v>
      </c>
      <c r="E353" s="88"/>
      <c r="F353" s="88"/>
      <c r="G353" s="1"/>
      <c r="H353" s="1"/>
    </row>
    <row r="354" spans="1:8" customFormat="1" ht="42" x14ac:dyDescent="0.35">
      <c r="A354" s="2"/>
      <c r="B354" s="88"/>
      <c r="C354" s="114" t="s">
        <v>100</v>
      </c>
      <c r="D354" s="113">
        <f t="shared" si="4"/>
        <v>0</v>
      </c>
      <c r="E354" s="88"/>
      <c r="F354" s="88"/>
      <c r="G354" s="1"/>
      <c r="H354" s="1"/>
    </row>
    <row r="355" spans="1:8" customFormat="1" ht="42" x14ac:dyDescent="0.35">
      <c r="A355" s="2"/>
      <c r="B355" s="88"/>
      <c r="C355" s="114" t="s">
        <v>101</v>
      </c>
      <c r="D355" s="113">
        <f t="shared" si="4"/>
        <v>0</v>
      </c>
      <c r="E355" s="88"/>
      <c r="F355" s="88"/>
      <c r="G355" s="1"/>
      <c r="H355" s="1"/>
    </row>
    <row r="356" spans="1:8" customFormat="1" ht="28" x14ac:dyDescent="0.35">
      <c r="A356" s="2"/>
      <c r="B356" s="88"/>
      <c r="C356" s="114" t="s">
        <v>102</v>
      </c>
      <c r="D356" s="113">
        <f t="shared" si="4"/>
        <v>0</v>
      </c>
      <c r="E356" s="88"/>
      <c r="F356" s="88"/>
      <c r="G356" s="1"/>
      <c r="H356" s="1"/>
    </row>
    <row r="357" spans="1:8" customFormat="1" ht="28" x14ac:dyDescent="0.35">
      <c r="A357" s="2"/>
      <c r="B357" s="88"/>
      <c r="C357" s="114" t="s">
        <v>103</v>
      </c>
      <c r="D357" s="113">
        <f t="shared" si="4"/>
        <v>0</v>
      </c>
      <c r="E357" s="88"/>
      <c r="F357" s="88"/>
      <c r="G357" s="1"/>
      <c r="H357" s="1"/>
    </row>
    <row r="358" spans="1:8" customFormat="1" ht="14.5" x14ac:dyDescent="0.35">
      <c r="A358" s="2"/>
      <c r="B358" s="88"/>
      <c r="C358" s="114" t="s">
        <v>104</v>
      </c>
      <c r="D358" s="113">
        <f t="shared" si="4"/>
        <v>0</v>
      </c>
      <c r="E358" s="88"/>
      <c r="F358" s="88"/>
      <c r="G358" s="1"/>
      <c r="H358" s="1"/>
    </row>
    <row r="359" spans="1:8" customFormat="1" ht="28" x14ac:dyDescent="0.35">
      <c r="A359" s="2"/>
      <c r="B359" s="88"/>
      <c r="C359" s="114" t="s">
        <v>105</v>
      </c>
      <c r="D359" s="113">
        <f t="shared" si="4"/>
        <v>0</v>
      </c>
      <c r="E359" s="88"/>
      <c r="F359" s="88"/>
      <c r="G359" s="1"/>
      <c r="H359" s="1"/>
    </row>
    <row r="360" spans="1:8" customFormat="1" ht="28" x14ac:dyDescent="0.35">
      <c r="A360" s="2"/>
      <c r="B360" s="88"/>
      <c r="C360" s="114" t="s">
        <v>106</v>
      </c>
      <c r="D360" s="113">
        <f t="shared" si="4"/>
        <v>0</v>
      </c>
      <c r="E360" s="88"/>
      <c r="F360" s="88"/>
      <c r="G360" s="1"/>
      <c r="H360" s="1"/>
    </row>
    <row r="361" spans="1:8" customFormat="1" ht="28" x14ac:dyDescent="0.35">
      <c r="A361" s="2"/>
      <c r="B361" s="88"/>
      <c r="C361" s="114" t="s">
        <v>107</v>
      </c>
      <c r="D361" s="113">
        <f t="shared" si="4"/>
        <v>0</v>
      </c>
      <c r="E361" s="88"/>
      <c r="F361" s="88"/>
      <c r="G361" s="1"/>
      <c r="H361" s="1"/>
    </row>
    <row r="362" spans="1:8" customFormat="1" ht="28" x14ac:dyDescent="0.35">
      <c r="A362" s="2"/>
      <c r="B362" s="88"/>
      <c r="C362" s="114" t="s">
        <v>108</v>
      </c>
      <c r="D362" s="113">
        <f t="shared" si="4"/>
        <v>0</v>
      </c>
      <c r="E362" s="88"/>
      <c r="F362" s="88"/>
      <c r="G362" s="1"/>
      <c r="H362" s="1"/>
    </row>
    <row r="363" spans="1:8" customFormat="1" ht="42" x14ac:dyDescent="0.35">
      <c r="A363" s="2"/>
      <c r="B363" s="88"/>
      <c r="C363" s="114" t="s">
        <v>109</v>
      </c>
      <c r="D363" s="113">
        <f t="shared" si="4"/>
        <v>0</v>
      </c>
      <c r="E363" s="88"/>
      <c r="F363" s="88"/>
      <c r="G363" s="1"/>
      <c r="H363" s="1"/>
    </row>
    <row r="364" spans="1:8" customFormat="1" ht="56" x14ac:dyDescent="0.35">
      <c r="A364" s="2"/>
      <c r="B364" s="88"/>
      <c r="C364" s="114" t="s">
        <v>110</v>
      </c>
      <c r="D364" s="113">
        <f t="shared" si="4"/>
        <v>0</v>
      </c>
      <c r="E364" s="88"/>
      <c r="F364" s="88"/>
      <c r="G364" s="1"/>
      <c r="H364" s="1"/>
    </row>
    <row r="365" spans="1:8" customFormat="1" ht="28" x14ac:dyDescent="0.35">
      <c r="A365" s="2"/>
      <c r="B365" s="88"/>
      <c r="C365" s="114" t="s">
        <v>111</v>
      </c>
      <c r="D365" s="113">
        <f t="shared" si="4"/>
        <v>0</v>
      </c>
      <c r="E365" s="88"/>
      <c r="F365" s="88"/>
      <c r="G365" s="1"/>
      <c r="H365" s="1"/>
    </row>
    <row r="366" spans="1:8" customFormat="1" ht="28" x14ac:dyDescent="0.35">
      <c r="A366" s="2"/>
      <c r="B366" s="88"/>
      <c r="C366" s="114" t="s">
        <v>112</v>
      </c>
      <c r="D366" s="113">
        <f t="shared" si="4"/>
        <v>0</v>
      </c>
      <c r="E366" s="88"/>
      <c r="F366" s="88"/>
      <c r="G366" s="1"/>
      <c r="H366" s="1"/>
    </row>
    <row r="367" spans="1:8" customFormat="1" ht="28" x14ac:dyDescent="0.35">
      <c r="A367" s="2"/>
      <c r="B367" s="88"/>
      <c r="C367" s="114" t="s">
        <v>113</v>
      </c>
      <c r="D367" s="113">
        <f t="shared" si="4"/>
        <v>0</v>
      </c>
      <c r="E367" s="88"/>
      <c r="F367" s="88"/>
      <c r="G367" s="1"/>
      <c r="H367" s="1"/>
    </row>
    <row r="368" spans="1:8" customFormat="1" ht="14.5" x14ac:dyDescent="0.35">
      <c r="A368" s="2"/>
      <c r="B368" s="88"/>
      <c r="C368" s="2"/>
      <c r="D368" s="88"/>
      <c r="E368" s="88"/>
      <c r="F368" s="88"/>
      <c r="G368" s="1"/>
      <c r="H368" s="1"/>
    </row>
    <row r="369" spans="1:8" customFormat="1" ht="14.5" x14ac:dyDescent="0.35">
      <c r="A369" s="2"/>
      <c r="B369" s="88"/>
      <c r="C369" s="2"/>
      <c r="D369" s="113"/>
      <c r="E369" s="88"/>
      <c r="F369" s="88"/>
      <c r="G369" s="1"/>
      <c r="H369" s="1"/>
    </row>
    <row r="370" spans="1:8" customFormat="1" ht="28" x14ac:dyDescent="0.35">
      <c r="A370" s="2"/>
      <c r="B370" s="88"/>
      <c r="C370" s="2" t="s">
        <v>114</v>
      </c>
      <c r="D370" s="88"/>
      <c r="E370" s="88"/>
      <c r="F370" s="88"/>
      <c r="G370" s="1"/>
      <c r="H370" s="1"/>
    </row>
    <row r="371" spans="1:8" customFormat="1" ht="14.5" x14ac:dyDescent="0.35">
      <c r="A371" s="2"/>
      <c r="B371" s="88"/>
      <c r="C371" s="2"/>
      <c r="D371" s="88"/>
      <c r="E371" s="88"/>
      <c r="F371" s="88"/>
      <c r="G371" s="1"/>
      <c r="H371" s="1"/>
    </row>
    <row r="372" spans="1:8" customFormat="1" ht="14.5" x14ac:dyDescent="0.35">
      <c r="A372" s="2"/>
      <c r="B372" s="88"/>
      <c r="C372" s="119" t="s">
        <v>115</v>
      </c>
      <c r="D372" s="88" t="s">
        <v>116</v>
      </c>
      <c r="E372" s="88"/>
      <c r="F372" s="88"/>
      <c r="G372" s="1"/>
      <c r="H372" s="1"/>
    </row>
    <row r="373" spans="1:8" customFormat="1" ht="14.5" x14ac:dyDescent="0.35">
      <c r="A373" s="2"/>
      <c r="B373" s="88"/>
      <c r="C373" s="119" t="s">
        <v>117</v>
      </c>
      <c r="D373" s="88"/>
      <c r="E373" s="88"/>
      <c r="F373" s="88"/>
      <c r="G373" s="1"/>
      <c r="H373" s="1"/>
    </row>
    <row r="374" spans="1:8" customFormat="1" ht="14.5" x14ac:dyDescent="0.35">
      <c r="A374" s="2"/>
      <c r="B374" s="88"/>
      <c r="C374" s="119" t="s">
        <v>118</v>
      </c>
      <c r="D374" s="88">
        <v>0</v>
      </c>
      <c r="E374" s="88"/>
      <c r="F374" s="88"/>
      <c r="G374" s="1"/>
      <c r="H374" s="1"/>
    </row>
    <row r="375" spans="1:8" customFormat="1" ht="14.5" x14ac:dyDescent="0.35">
      <c r="A375" s="2"/>
      <c r="B375" s="88"/>
      <c r="C375" s="119" t="s">
        <v>119</v>
      </c>
      <c r="D375" s="88">
        <v>1</v>
      </c>
      <c r="E375" s="88"/>
      <c r="F375" s="88"/>
      <c r="G375" s="1"/>
      <c r="H375" s="1"/>
    </row>
    <row r="376" spans="1:8" customFormat="1" ht="14.5" x14ac:dyDescent="0.35">
      <c r="A376" s="2"/>
      <c r="B376" s="88"/>
      <c r="C376" s="119" t="s">
        <v>120</v>
      </c>
      <c r="D376" s="88">
        <v>2</v>
      </c>
      <c r="E376" s="88"/>
      <c r="F376" s="88"/>
      <c r="G376" s="1"/>
      <c r="H376" s="1"/>
    </row>
    <row r="377" spans="1:8" customFormat="1" ht="14.5" x14ac:dyDescent="0.35">
      <c r="A377" s="2"/>
      <c r="B377" s="88"/>
      <c r="C377" s="119" t="s">
        <v>121</v>
      </c>
      <c r="D377" s="88">
        <v>3</v>
      </c>
      <c r="E377" s="88"/>
      <c r="F377" s="88"/>
      <c r="G377" s="1"/>
      <c r="H377" s="1"/>
    </row>
    <row r="378" spans="1:8" customFormat="1" ht="14.5" x14ac:dyDescent="0.35">
      <c r="A378" s="2"/>
      <c r="B378" s="88"/>
      <c r="C378" s="2"/>
      <c r="D378" s="88"/>
      <c r="E378" s="88"/>
      <c r="F378" s="88"/>
      <c r="G378" s="1"/>
      <c r="H378" s="1"/>
    </row>
    <row r="379" spans="1:8" customFormat="1" ht="14.5" x14ac:dyDescent="0.35">
      <c r="A379" s="100"/>
      <c r="B379" s="88"/>
      <c r="C379" s="2"/>
      <c r="D379" s="88"/>
      <c r="E379" s="88"/>
      <c r="F379" s="88"/>
      <c r="G379" s="6"/>
      <c r="H379" s="6"/>
    </row>
    <row r="380" spans="1:8" customFormat="1" ht="14.5" x14ac:dyDescent="0.35">
      <c r="A380" s="6"/>
      <c r="B380" s="5"/>
      <c r="C380" s="1"/>
      <c r="D380" s="88"/>
      <c r="E380" s="5"/>
      <c r="F380" s="5"/>
      <c r="G380" s="6"/>
      <c r="H380" s="6"/>
    </row>
    <row r="396" ht="106.4" customHeight="1" x14ac:dyDescent="0.3"/>
    <row r="461" spans="4:4" s="9" customFormat="1" ht="14.5" x14ac:dyDescent="0.35">
      <c r="D461" s="118"/>
    </row>
    <row r="462" spans="4:4" s="9" customFormat="1" ht="14.5" x14ac:dyDescent="0.35">
      <c r="D462" s="118"/>
    </row>
    <row r="463" spans="4:4" s="9" customFormat="1" ht="14.5" x14ac:dyDescent="0.35">
      <c r="D463" s="118"/>
    </row>
    <row r="464" spans="4:4" s="9" customFormat="1" ht="14.5" x14ac:dyDescent="0.35">
      <c r="D464" s="118"/>
    </row>
    <row r="465" spans="4:4" s="9" customFormat="1" ht="14.5" x14ac:dyDescent="0.35">
      <c r="D465" s="118"/>
    </row>
    <row r="466" spans="4:4" s="9" customFormat="1" ht="14.5" x14ac:dyDescent="0.35">
      <c r="D466" s="118"/>
    </row>
    <row r="467" spans="4:4" s="9" customFormat="1" ht="14.5" x14ac:dyDescent="0.35">
      <c r="D467" s="118"/>
    </row>
    <row r="468" spans="4:4" s="9" customFormat="1" ht="14.5" x14ac:dyDescent="0.35">
      <c r="D468" s="118"/>
    </row>
    <row r="469" spans="4:4" s="9" customFormat="1" ht="14.5" x14ac:dyDescent="0.35">
      <c r="D469" s="118"/>
    </row>
    <row r="470" spans="4:4" s="9" customFormat="1" ht="14.5" x14ac:dyDescent="0.35">
      <c r="D470" s="118"/>
    </row>
    <row r="471" spans="4:4" s="9" customFormat="1" ht="14.5" x14ac:dyDescent="0.35">
      <c r="D471" s="118"/>
    </row>
    <row r="472" spans="4:4" s="9" customFormat="1" ht="14.5" x14ac:dyDescent="0.35">
      <c r="D472" s="118"/>
    </row>
    <row r="473" spans="4:4" s="9" customFormat="1" ht="14.5" x14ac:dyDescent="0.35">
      <c r="D473" s="118"/>
    </row>
    <row r="474" spans="4:4" s="9" customFormat="1" ht="42" customHeight="1" x14ac:dyDescent="0.35">
      <c r="D474" s="118"/>
    </row>
    <row r="475" spans="4:4" s="9" customFormat="1" ht="14.5" x14ac:dyDescent="0.35">
      <c r="D475" s="118"/>
    </row>
    <row r="516" hidden="1" x14ac:dyDescent="0.3"/>
  </sheetData>
  <mergeCells count="49">
    <mergeCell ref="B7:F7"/>
    <mergeCell ref="A1:H1"/>
    <mergeCell ref="B3:G3"/>
    <mergeCell ref="B4:G4"/>
    <mergeCell ref="B5:G5"/>
    <mergeCell ref="B6:G6"/>
    <mergeCell ref="B2:F2"/>
    <mergeCell ref="B103:D103"/>
    <mergeCell ref="B130:D130"/>
    <mergeCell ref="B141:D141"/>
    <mergeCell ref="B150:D150"/>
    <mergeCell ref="B155:D155"/>
    <mergeCell ref="B178:C178"/>
    <mergeCell ref="F150:F153"/>
    <mergeCell ref="B220:D220"/>
    <mergeCell ref="F201:F206"/>
    <mergeCell ref="F178:F182"/>
    <mergeCell ref="F172:F177"/>
    <mergeCell ref="F207:F212"/>
    <mergeCell ref="B207:C207"/>
    <mergeCell ref="B201:C201"/>
    <mergeCell ref="B194:C194"/>
    <mergeCell ref="B184:C184"/>
    <mergeCell ref="C268:E268"/>
    <mergeCell ref="B242:D242"/>
    <mergeCell ref="F250:F252"/>
    <mergeCell ref="F242:F249"/>
    <mergeCell ref="F236:F240"/>
    <mergeCell ref="B261:D261"/>
    <mergeCell ref="B254:D254"/>
    <mergeCell ref="F254:F260"/>
    <mergeCell ref="F261:F264"/>
    <mergeCell ref="B250:D250"/>
    <mergeCell ref="A98:H98"/>
    <mergeCell ref="F221:F227"/>
    <mergeCell ref="B229:D229"/>
    <mergeCell ref="B235:D235"/>
    <mergeCell ref="F229:F234"/>
    <mergeCell ref="F214:F219"/>
    <mergeCell ref="F130:F138"/>
    <mergeCell ref="F103:F129"/>
    <mergeCell ref="B214:D214"/>
    <mergeCell ref="F166:F169"/>
    <mergeCell ref="F156:F165"/>
    <mergeCell ref="F142:F149"/>
    <mergeCell ref="F194:F199"/>
    <mergeCell ref="F185:F193"/>
    <mergeCell ref="B171:C171"/>
    <mergeCell ref="B166:C166"/>
  </mergeCells>
  <conditionalFormatting sqref="C373:C377">
    <cfRule type="colorScale" priority="1">
      <colorScale>
        <cfvo type="min"/>
        <cfvo type="percentile" val="50"/>
        <cfvo type="max"/>
        <color rgb="FFF8696B"/>
        <color rgb="FFFFEB84"/>
        <color rgb="FF63BE7B"/>
      </colorScale>
    </cfRule>
  </conditionalFormatting>
  <pageMargins left="0.7" right="0.7" top="0.75" bottom="0.75" header="0.3" footer="0.3"/>
  <pageSetup paperSize="9" fitToHeight="0" orientation="landscape" horizontalDpi="1200" verticalDpi="120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7E471-89FC-4052-8691-D7F60CEE30A6}">
  <sheetPr>
    <tabColor theme="5"/>
    <pageSetUpPr fitToPage="1"/>
  </sheetPr>
  <dimension ref="A1:D95"/>
  <sheetViews>
    <sheetView topLeftCell="A34" zoomScaleNormal="100" workbookViewId="0">
      <selection activeCell="C6" sqref="C6"/>
    </sheetView>
  </sheetViews>
  <sheetFormatPr defaultColWidth="8.81640625" defaultRowHeight="15" x14ac:dyDescent="0.3"/>
  <cols>
    <col min="1" max="1" width="8.54296875" style="30" customWidth="1"/>
    <col min="2" max="2" width="60.54296875" style="29" customWidth="1"/>
    <col min="3" max="3" width="30.54296875" style="50" customWidth="1"/>
    <col min="4" max="4" width="60.54296875" style="29" customWidth="1"/>
    <col min="5" max="16384" width="8.81640625" style="29"/>
  </cols>
  <sheetData>
    <row r="1" spans="1:4" ht="22" x14ac:dyDescent="0.3">
      <c r="A1" s="145" t="s">
        <v>56</v>
      </c>
      <c r="B1" s="145"/>
      <c r="C1" s="145"/>
      <c r="D1" s="145"/>
    </row>
    <row r="2" spans="1:4" x14ac:dyDescent="0.3">
      <c r="B2" s="146" t="s">
        <v>122</v>
      </c>
      <c r="C2" s="146"/>
      <c r="D2" s="146"/>
    </row>
    <row r="3" spans="1:4" x14ac:dyDescent="0.3">
      <c r="B3" s="146"/>
      <c r="C3" s="146"/>
      <c r="D3" s="146"/>
    </row>
    <row r="4" spans="1:4" x14ac:dyDescent="0.3">
      <c r="B4" s="31" t="s">
        <v>123</v>
      </c>
      <c r="C4" s="32"/>
      <c r="D4" s="31"/>
    </row>
    <row r="5" spans="1:4" s="37" customFormat="1" x14ac:dyDescent="0.35">
      <c r="A5" s="33"/>
      <c r="B5" s="34" t="s">
        <v>56</v>
      </c>
      <c r="C5" s="35" t="s">
        <v>124</v>
      </c>
      <c r="D5" s="36" t="s">
        <v>125</v>
      </c>
    </row>
    <row r="6" spans="1:4" s="37" customFormat="1" ht="45" x14ac:dyDescent="0.35">
      <c r="A6" s="38">
        <v>1.01</v>
      </c>
      <c r="B6" s="39" t="s">
        <v>126</v>
      </c>
      <c r="C6" s="40" t="s">
        <v>117</v>
      </c>
      <c r="D6" s="41"/>
    </row>
    <row r="7" spans="1:4" s="37" customFormat="1" ht="30" x14ac:dyDescent="0.35">
      <c r="A7" s="38">
        <v>1.02</v>
      </c>
      <c r="B7" s="39" t="s">
        <v>127</v>
      </c>
      <c r="C7" s="40" t="s">
        <v>117</v>
      </c>
      <c r="D7" s="41"/>
    </row>
    <row r="8" spans="1:4" s="37" customFormat="1" ht="60" x14ac:dyDescent="0.35">
      <c r="A8" s="38">
        <v>1.03</v>
      </c>
      <c r="B8" s="39" t="s">
        <v>128</v>
      </c>
      <c r="C8" s="40" t="s">
        <v>117</v>
      </c>
      <c r="D8" s="41"/>
    </row>
    <row r="9" spans="1:4" s="37" customFormat="1" ht="45" x14ac:dyDescent="0.35">
      <c r="A9" s="38">
        <v>1.04</v>
      </c>
      <c r="B9" s="39" t="s">
        <v>129</v>
      </c>
      <c r="C9" s="40" t="s">
        <v>117</v>
      </c>
      <c r="D9" s="41"/>
    </row>
    <row r="10" spans="1:4" s="37" customFormat="1" ht="45" x14ac:dyDescent="0.35">
      <c r="A10" s="38">
        <v>1.05</v>
      </c>
      <c r="B10" s="39" t="s">
        <v>130</v>
      </c>
      <c r="C10" s="40" t="s">
        <v>117</v>
      </c>
      <c r="D10" s="41"/>
    </row>
    <row r="11" spans="1:4" s="37" customFormat="1" x14ac:dyDescent="0.35">
      <c r="A11" s="38">
        <v>1.06</v>
      </c>
      <c r="B11" s="39" t="s">
        <v>131</v>
      </c>
      <c r="C11" s="40" t="s">
        <v>117</v>
      </c>
      <c r="D11" s="41"/>
    </row>
    <row r="12" spans="1:4" s="37" customFormat="1" x14ac:dyDescent="0.35">
      <c r="A12" s="38">
        <v>1.07</v>
      </c>
      <c r="B12" s="39" t="s">
        <v>132</v>
      </c>
      <c r="C12" s="40" t="s">
        <v>117</v>
      </c>
      <c r="D12" s="41"/>
    </row>
    <row r="13" spans="1:4" s="37" customFormat="1" ht="30" x14ac:dyDescent="0.35">
      <c r="A13" s="38">
        <v>1.08</v>
      </c>
      <c r="B13" s="39" t="s">
        <v>133</v>
      </c>
      <c r="C13" s="40" t="s">
        <v>117</v>
      </c>
      <c r="D13" s="41"/>
    </row>
    <row r="14" spans="1:4" s="37" customFormat="1" ht="45" x14ac:dyDescent="0.35">
      <c r="A14" s="38">
        <v>1.0900000000000001</v>
      </c>
      <c r="B14" s="39" t="s">
        <v>134</v>
      </c>
      <c r="C14" s="40" t="s">
        <v>117</v>
      </c>
      <c r="D14" s="41"/>
    </row>
    <row r="15" spans="1:4" s="37" customFormat="1" ht="30" x14ac:dyDescent="0.35">
      <c r="A15" s="38">
        <v>1.1000000000000001</v>
      </c>
      <c r="B15" s="42" t="s">
        <v>135</v>
      </c>
      <c r="C15" s="40" t="s">
        <v>117</v>
      </c>
      <c r="D15" s="41"/>
    </row>
    <row r="16" spans="1:4" s="37" customFormat="1" ht="45" x14ac:dyDescent="0.35">
      <c r="A16" s="38">
        <v>1.1100000000000001</v>
      </c>
      <c r="B16" s="42" t="s">
        <v>136</v>
      </c>
      <c r="C16" s="40" t="s">
        <v>117</v>
      </c>
      <c r="D16" s="41"/>
    </row>
    <row r="17" spans="1:4" s="37" customFormat="1" ht="30" x14ac:dyDescent="0.35">
      <c r="A17" s="38">
        <v>1.1200000000000001</v>
      </c>
      <c r="B17" s="39" t="s">
        <v>137</v>
      </c>
      <c r="C17" s="40" t="s">
        <v>117</v>
      </c>
      <c r="D17" s="41"/>
    </row>
    <row r="18" spans="1:4" s="37" customFormat="1" ht="30" x14ac:dyDescent="0.35">
      <c r="A18" s="38">
        <v>1.1299999999999999</v>
      </c>
      <c r="B18" s="39" t="s">
        <v>138</v>
      </c>
      <c r="C18" s="40" t="s">
        <v>117</v>
      </c>
      <c r="D18" s="41"/>
    </row>
    <row r="19" spans="1:4" s="37" customFormat="1" ht="45" x14ac:dyDescent="0.35">
      <c r="A19" s="38">
        <v>1.1399999999999999</v>
      </c>
      <c r="B19" s="39" t="s">
        <v>139</v>
      </c>
      <c r="C19" s="40" t="s">
        <v>117</v>
      </c>
      <c r="D19" s="41"/>
    </row>
    <row r="20" spans="1:4" s="37" customFormat="1" ht="30" x14ac:dyDescent="0.35">
      <c r="A20" s="38">
        <v>1.1499999999999999</v>
      </c>
      <c r="B20" s="39" t="s">
        <v>140</v>
      </c>
      <c r="C20" s="40" t="s">
        <v>117</v>
      </c>
      <c r="D20" s="41"/>
    </row>
    <row r="21" spans="1:4" s="37" customFormat="1" ht="72.75" customHeight="1" x14ac:dyDescent="0.35">
      <c r="A21" s="38">
        <v>1.1599999999999999</v>
      </c>
      <c r="B21" s="39" t="s">
        <v>141</v>
      </c>
      <c r="C21" s="40" t="s">
        <v>117</v>
      </c>
      <c r="D21" s="41"/>
    </row>
    <row r="22" spans="1:4" s="37" customFormat="1" ht="30" x14ac:dyDescent="0.35">
      <c r="A22" s="38">
        <v>2.0099999999999998</v>
      </c>
      <c r="B22" s="39" t="s">
        <v>142</v>
      </c>
      <c r="C22" s="40" t="s">
        <v>117</v>
      </c>
      <c r="D22" s="41"/>
    </row>
    <row r="23" spans="1:4" s="37" customFormat="1" ht="30" x14ac:dyDescent="0.35">
      <c r="A23" s="38">
        <v>2.02</v>
      </c>
      <c r="B23" s="39" t="s">
        <v>143</v>
      </c>
      <c r="C23" s="40" t="s">
        <v>117</v>
      </c>
      <c r="D23" s="41"/>
    </row>
    <row r="24" spans="1:4" s="37" customFormat="1" ht="23.25" customHeight="1" x14ac:dyDescent="0.35">
      <c r="A24" s="38">
        <v>2.0299999999999998</v>
      </c>
      <c r="B24" s="39" t="s">
        <v>144</v>
      </c>
      <c r="C24" s="40" t="s">
        <v>117</v>
      </c>
      <c r="D24" s="41"/>
    </row>
    <row r="25" spans="1:4" s="37" customFormat="1" ht="45" x14ac:dyDescent="0.35">
      <c r="A25" s="38">
        <v>2.04</v>
      </c>
      <c r="B25" s="39" t="s">
        <v>145</v>
      </c>
      <c r="C25" s="40" t="s">
        <v>117</v>
      </c>
      <c r="D25" s="41"/>
    </row>
    <row r="26" spans="1:4" s="37" customFormat="1" ht="45" x14ac:dyDescent="0.35">
      <c r="A26" s="38">
        <v>2.0499999999999998</v>
      </c>
      <c r="B26" s="39" t="s">
        <v>146</v>
      </c>
      <c r="C26" s="40" t="s">
        <v>117</v>
      </c>
      <c r="D26" s="41"/>
    </row>
    <row r="27" spans="1:4" s="37" customFormat="1" ht="45" x14ac:dyDescent="0.35">
      <c r="A27" s="38">
        <v>2.06</v>
      </c>
      <c r="B27" s="39" t="s">
        <v>147</v>
      </c>
      <c r="C27" s="40" t="s">
        <v>117</v>
      </c>
      <c r="D27" s="41"/>
    </row>
    <row r="28" spans="1:4" s="37" customFormat="1" ht="30" x14ac:dyDescent="0.35">
      <c r="A28" s="38">
        <v>2.0699999999999998</v>
      </c>
      <c r="B28" s="39" t="s">
        <v>148</v>
      </c>
      <c r="C28" s="40" t="s">
        <v>117</v>
      </c>
      <c r="D28" s="41"/>
    </row>
    <row r="29" spans="1:4" s="37" customFormat="1" ht="30" x14ac:dyDescent="0.35">
      <c r="A29" s="38">
        <v>2.08</v>
      </c>
      <c r="B29" s="39" t="s">
        <v>149</v>
      </c>
      <c r="C29" s="40" t="s">
        <v>117</v>
      </c>
      <c r="D29" s="41"/>
    </row>
    <row r="30" spans="1:4" s="37" customFormat="1" ht="30" x14ac:dyDescent="0.35">
      <c r="A30" s="38">
        <v>2.09</v>
      </c>
      <c r="B30" s="39" t="s">
        <v>150</v>
      </c>
      <c r="C30" s="40" t="s">
        <v>117</v>
      </c>
      <c r="D30" s="41"/>
    </row>
    <row r="31" spans="1:4" s="37" customFormat="1" ht="30" x14ac:dyDescent="0.35">
      <c r="A31" s="38">
        <v>2.1</v>
      </c>
      <c r="B31" s="39" t="s">
        <v>151</v>
      </c>
      <c r="C31" s="40" t="s">
        <v>117</v>
      </c>
      <c r="D31" s="41"/>
    </row>
    <row r="32" spans="1:4" s="37" customFormat="1" ht="48" customHeight="1" x14ac:dyDescent="0.35">
      <c r="A32" s="38">
        <v>2.11</v>
      </c>
      <c r="B32" s="39" t="s">
        <v>152</v>
      </c>
      <c r="C32" s="40" t="s">
        <v>117</v>
      </c>
      <c r="D32" s="41"/>
    </row>
    <row r="33" spans="1:4" s="37" customFormat="1" ht="49.5" customHeight="1" x14ac:dyDescent="0.35">
      <c r="A33" s="38">
        <v>2.12</v>
      </c>
      <c r="B33" s="39" t="s">
        <v>153</v>
      </c>
      <c r="C33" s="40" t="s">
        <v>117</v>
      </c>
      <c r="D33" s="41"/>
    </row>
    <row r="34" spans="1:4" s="37" customFormat="1" ht="30" x14ac:dyDescent="0.35">
      <c r="A34" s="38">
        <v>2.13</v>
      </c>
      <c r="B34" s="39" t="s">
        <v>154</v>
      </c>
      <c r="C34" s="40" t="s">
        <v>117</v>
      </c>
      <c r="D34" s="41"/>
    </row>
    <row r="35" spans="1:4" s="37" customFormat="1" ht="30" x14ac:dyDescent="0.35">
      <c r="A35" s="38">
        <v>2.14</v>
      </c>
      <c r="B35" s="39" t="s">
        <v>155</v>
      </c>
      <c r="C35" s="40" t="s">
        <v>117</v>
      </c>
      <c r="D35" s="41"/>
    </row>
    <row r="36" spans="1:4" s="37" customFormat="1" ht="54" customHeight="1" x14ac:dyDescent="0.35">
      <c r="A36" s="38">
        <v>2.15</v>
      </c>
      <c r="B36" s="39" t="s">
        <v>156</v>
      </c>
      <c r="C36" s="40" t="s">
        <v>117</v>
      </c>
      <c r="D36" s="41"/>
    </row>
    <row r="37" spans="1:4" s="37" customFormat="1" ht="45" x14ac:dyDescent="0.35">
      <c r="A37" s="43">
        <v>2.16</v>
      </c>
      <c r="B37" s="44" t="s">
        <v>157</v>
      </c>
      <c r="C37" s="45" t="s">
        <v>117</v>
      </c>
      <c r="D37" s="46"/>
    </row>
    <row r="95" spans="1:3" s="48" customFormat="1" ht="15.5" x14ac:dyDescent="0.35">
      <c r="A95" s="47"/>
      <c r="C95" s="49"/>
    </row>
  </sheetData>
  <mergeCells count="3">
    <mergeCell ref="A1:D1"/>
    <mergeCell ref="B2:D2"/>
    <mergeCell ref="B3:D3"/>
  </mergeCells>
  <pageMargins left="0.7" right="0.7" top="0.75" bottom="0.75" header="0.3" footer="0.3"/>
  <pageSetup paperSize="9" scale="81"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27235F31-E259-4448-A943-E9C636C1404B}">
          <x14:formula1>
            <xm:f>Introduction!$C$373:$C$377</xm:f>
          </x14:formula1>
          <xm:sqref>C6:C37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936D3-767A-4BCC-9EF8-6768C8C32916}">
  <sheetPr>
    <tabColor theme="9"/>
    <pageSetUpPr fitToPage="1"/>
  </sheetPr>
  <dimension ref="A1:E92"/>
  <sheetViews>
    <sheetView topLeftCell="A4" zoomScaleNormal="100" workbookViewId="0">
      <selection activeCell="C40" sqref="C40"/>
    </sheetView>
  </sheetViews>
  <sheetFormatPr defaultColWidth="8.81640625" defaultRowHeight="15" x14ac:dyDescent="0.3"/>
  <cols>
    <col min="1" max="1" width="8.54296875" style="23" customWidth="1"/>
    <col min="2" max="2" width="60.54296875" style="29" customWidth="1"/>
    <col min="3" max="3" width="30.54296875" style="69" customWidth="1"/>
    <col min="4" max="4" width="60.54296875" style="29" customWidth="1"/>
    <col min="5" max="16384" width="8.81640625" style="29"/>
  </cols>
  <sheetData>
    <row r="1" spans="1:4" ht="45" customHeight="1" x14ac:dyDescent="0.3">
      <c r="A1" s="145" t="s">
        <v>158</v>
      </c>
      <c r="B1" s="145"/>
      <c r="C1" s="145"/>
      <c r="D1" s="145"/>
    </row>
    <row r="2" spans="1:4" ht="29.5" customHeight="1" x14ac:dyDescent="0.3">
      <c r="B2" s="154"/>
      <c r="C2" s="154"/>
      <c r="D2" s="154"/>
    </row>
    <row r="4" spans="1:4" s="37" customFormat="1" ht="45.65" customHeight="1" x14ac:dyDescent="0.35">
      <c r="A4" s="150" t="s">
        <v>159</v>
      </c>
      <c r="B4" s="151"/>
      <c r="C4" s="151"/>
      <c r="D4" s="152"/>
    </row>
    <row r="5" spans="1:4" s="78" customFormat="1" ht="27.65" customHeight="1" x14ac:dyDescent="0.35">
      <c r="A5" s="155" t="s">
        <v>160</v>
      </c>
      <c r="B5" s="156"/>
      <c r="C5" s="76" t="s">
        <v>161</v>
      </c>
      <c r="D5" s="77"/>
    </row>
    <row r="6" spans="1:4" s="37" customFormat="1" x14ac:dyDescent="0.35">
      <c r="A6" s="51">
        <v>3.01</v>
      </c>
      <c r="B6" s="39" t="s">
        <v>162</v>
      </c>
      <c r="C6" s="124"/>
      <c r="D6" s="41"/>
    </row>
    <row r="7" spans="1:4" s="37" customFormat="1" ht="30" x14ac:dyDescent="0.35">
      <c r="A7" s="51">
        <v>3.02</v>
      </c>
      <c r="B7" s="39" t="s">
        <v>163</v>
      </c>
      <c r="C7" s="124"/>
      <c r="D7" s="41"/>
    </row>
    <row r="8" spans="1:4" s="37" customFormat="1" ht="30" x14ac:dyDescent="0.35">
      <c r="A8" s="51">
        <v>3.03</v>
      </c>
      <c r="B8" s="39" t="s">
        <v>164</v>
      </c>
      <c r="C8" s="124"/>
      <c r="D8" s="41"/>
    </row>
    <row r="9" spans="1:4" s="37" customFormat="1" ht="30" x14ac:dyDescent="0.35">
      <c r="A9" s="51">
        <v>3.04</v>
      </c>
      <c r="B9" s="39" t="s">
        <v>165</v>
      </c>
      <c r="C9" s="124"/>
      <c r="D9" s="41"/>
    </row>
    <row r="10" spans="1:4" s="37" customFormat="1" ht="30" x14ac:dyDescent="0.35">
      <c r="A10" s="51">
        <v>3.05</v>
      </c>
      <c r="B10" s="39" t="s">
        <v>166</v>
      </c>
      <c r="C10" s="124"/>
      <c r="D10" s="41"/>
    </row>
    <row r="11" spans="1:4" s="37" customFormat="1" ht="30" x14ac:dyDescent="0.35">
      <c r="A11" s="51">
        <v>3.06</v>
      </c>
      <c r="B11" s="39" t="s">
        <v>167</v>
      </c>
      <c r="C11" s="124"/>
      <c r="D11" s="41"/>
    </row>
    <row r="12" spans="1:4" s="37" customFormat="1" ht="30" x14ac:dyDescent="0.35">
      <c r="A12" s="51">
        <v>3.07</v>
      </c>
      <c r="B12" s="39" t="s">
        <v>168</v>
      </c>
      <c r="C12" s="124"/>
      <c r="D12" s="41"/>
    </row>
    <row r="13" spans="1:4" s="37" customFormat="1" ht="30" x14ac:dyDescent="0.35">
      <c r="A13" s="71">
        <v>3.08</v>
      </c>
      <c r="B13" s="44" t="s">
        <v>169</v>
      </c>
      <c r="C13" s="125"/>
      <c r="D13" s="46"/>
    </row>
    <row r="14" spans="1:4" x14ac:dyDescent="0.3">
      <c r="B14" s="79" t="s">
        <v>170</v>
      </c>
      <c r="C14" s="126">
        <f>SUM(C6:C13)</f>
        <v>0</v>
      </c>
      <c r="D14" s="29" t="s">
        <v>171</v>
      </c>
    </row>
    <row r="15" spans="1:4" x14ac:dyDescent="0.3">
      <c r="B15" s="80"/>
      <c r="C15" s="81"/>
    </row>
    <row r="16" spans="1:4" ht="22" x14ac:dyDescent="0.3">
      <c r="A16" s="157" t="s">
        <v>172</v>
      </c>
      <c r="B16" s="157"/>
      <c r="C16" s="157"/>
      <c r="D16" s="157"/>
    </row>
    <row r="17" spans="1:5" x14ac:dyDescent="0.3">
      <c r="B17" s="23"/>
      <c r="C17" s="24"/>
      <c r="D17" s="23"/>
    </row>
    <row r="18" spans="1:5" ht="15.5" thickBot="1" x14ac:dyDescent="0.35">
      <c r="A18" s="153" t="s">
        <v>173</v>
      </c>
      <c r="B18" s="153"/>
      <c r="C18" s="153"/>
      <c r="D18" s="153"/>
    </row>
    <row r="19" spans="1:5" x14ac:dyDescent="0.3">
      <c r="B19" s="23"/>
      <c r="C19" s="24"/>
      <c r="D19" s="23"/>
    </row>
    <row r="20" spans="1:5" ht="22.4" customHeight="1" x14ac:dyDescent="0.3">
      <c r="A20" s="158" t="s">
        <v>65</v>
      </c>
      <c r="B20" s="159"/>
      <c r="C20" s="159"/>
      <c r="D20" s="160"/>
    </row>
    <row r="21" spans="1:5" s="37" customFormat="1" ht="30" x14ac:dyDescent="0.35">
      <c r="A21" s="51">
        <v>4.01</v>
      </c>
      <c r="B21" s="39" t="s">
        <v>174</v>
      </c>
      <c r="C21" s="40" t="s">
        <v>117</v>
      </c>
      <c r="D21" s="41"/>
    </row>
    <row r="22" spans="1:5" s="37" customFormat="1" ht="49.5" customHeight="1" x14ac:dyDescent="0.35">
      <c r="A22" s="51">
        <v>4.0199999999999996</v>
      </c>
      <c r="B22" s="39" t="s">
        <v>175</v>
      </c>
      <c r="C22" s="40" t="s">
        <v>117</v>
      </c>
      <c r="D22" s="41"/>
    </row>
    <row r="23" spans="1:5" s="37" customFormat="1" ht="30" x14ac:dyDescent="0.35">
      <c r="A23" s="51">
        <v>4.03</v>
      </c>
      <c r="B23" s="39" t="s">
        <v>176</v>
      </c>
      <c r="C23" s="40" t="s">
        <v>117</v>
      </c>
      <c r="D23" s="41"/>
    </row>
    <row r="24" spans="1:5" s="37" customFormat="1" ht="45" x14ac:dyDescent="0.35">
      <c r="A24" s="38">
        <v>4.04</v>
      </c>
      <c r="B24" s="39" t="s">
        <v>177</v>
      </c>
      <c r="C24" s="40" t="s">
        <v>117</v>
      </c>
      <c r="D24" s="41"/>
    </row>
    <row r="25" spans="1:5" s="37" customFormat="1" ht="30" x14ac:dyDescent="0.35">
      <c r="A25" s="51">
        <v>4.05</v>
      </c>
      <c r="B25" s="39" t="s">
        <v>178</v>
      </c>
      <c r="C25" s="40" t="s">
        <v>117</v>
      </c>
      <c r="D25" s="41"/>
    </row>
    <row r="26" spans="1:5" s="37" customFormat="1" ht="30" x14ac:dyDescent="0.35">
      <c r="A26" s="51">
        <v>4.0599999999999996</v>
      </c>
      <c r="B26" s="39" t="s">
        <v>179</v>
      </c>
      <c r="C26" s="40" t="s">
        <v>117</v>
      </c>
      <c r="D26" s="41"/>
    </row>
    <row r="27" spans="1:5" s="37" customFormat="1" ht="30" x14ac:dyDescent="0.35">
      <c r="A27" s="51">
        <v>4.07</v>
      </c>
      <c r="B27" s="39" t="s">
        <v>180</v>
      </c>
      <c r="C27" s="40" t="s">
        <v>117</v>
      </c>
      <c r="D27" s="41"/>
    </row>
    <row r="28" spans="1:5" s="37" customFormat="1" x14ac:dyDescent="0.35">
      <c r="A28" s="71">
        <v>4.08</v>
      </c>
      <c r="B28" s="44" t="s">
        <v>181</v>
      </c>
      <c r="C28" s="45" t="s">
        <v>117</v>
      </c>
      <c r="D28" s="46"/>
    </row>
    <row r="29" spans="1:5" s="37" customFormat="1" x14ac:dyDescent="0.35">
      <c r="A29" s="23"/>
      <c r="B29" s="82"/>
      <c r="C29" s="83"/>
    </row>
    <row r="30" spans="1:5" s="37" customFormat="1" x14ac:dyDescent="0.35"/>
    <row r="31" spans="1:5" s="37" customFormat="1" ht="22" x14ac:dyDescent="0.35">
      <c r="A31" s="147" t="s">
        <v>66</v>
      </c>
      <c r="B31" s="148"/>
      <c r="C31" s="148"/>
      <c r="D31" s="149"/>
    </row>
    <row r="32" spans="1:5" s="37" customFormat="1" ht="45" x14ac:dyDescent="0.35">
      <c r="A32" s="51">
        <v>5.01</v>
      </c>
      <c r="B32" s="39" t="s">
        <v>182</v>
      </c>
      <c r="C32" s="40" t="s">
        <v>117</v>
      </c>
      <c r="D32" s="52"/>
    </row>
    <row r="33" spans="1:4" s="37" customFormat="1" ht="45" x14ac:dyDescent="0.35">
      <c r="A33" s="51">
        <v>5.0199999999999996</v>
      </c>
      <c r="B33" s="39" t="s">
        <v>183</v>
      </c>
      <c r="C33" s="40" t="s">
        <v>117</v>
      </c>
      <c r="D33" s="41"/>
    </row>
    <row r="34" spans="1:4" s="37" customFormat="1" ht="30" x14ac:dyDescent="0.35">
      <c r="A34" s="51">
        <v>5.03</v>
      </c>
      <c r="B34" s="39" t="s">
        <v>184</v>
      </c>
      <c r="C34" s="40" t="s">
        <v>117</v>
      </c>
      <c r="D34" s="41"/>
    </row>
    <row r="35" spans="1:4" s="37" customFormat="1" ht="30" x14ac:dyDescent="0.35">
      <c r="A35" s="51">
        <v>5.04</v>
      </c>
      <c r="B35" s="39" t="s">
        <v>185</v>
      </c>
      <c r="C35" s="40" t="s">
        <v>117</v>
      </c>
      <c r="D35" s="41"/>
    </row>
    <row r="36" spans="1:4" s="37" customFormat="1" x14ac:dyDescent="0.35">
      <c r="A36" s="51">
        <v>5.05</v>
      </c>
      <c r="B36" s="39" t="s">
        <v>186</v>
      </c>
      <c r="C36" s="40" t="s">
        <v>117</v>
      </c>
      <c r="D36" s="41"/>
    </row>
    <row r="37" spans="1:4" s="37" customFormat="1" ht="30" x14ac:dyDescent="0.35">
      <c r="A37" s="51">
        <v>5.0599999999999996</v>
      </c>
      <c r="B37" s="39" t="s">
        <v>187</v>
      </c>
      <c r="C37" s="40" t="s">
        <v>117</v>
      </c>
      <c r="D37" s="41"/>
    </row>
    <row r="38" spans="1:4" s="37" customFormat="1" ht="30" x14ac:dyDescent="0.35">
      <c r="A38" s="51">
        <v>5.0599999999999996</v>
      </c>
      <c r="B38" s="42" t="s">
        <v>188</v>
      </c>
      <c r="C38" s="40" t="s">
        <v>117</v>
      </c>
      <c r="D38" s="41"/>
    </row>
    <row r="39" spans="1:4" s="37" customFormat="1" ht="30" x14ac:dyDescent="0.35">
      <c r="A39" s="51">
        <v>5.07</v>
      </c>
      <c r="B39" s="39" t="s">
        <v>189</v>
      </c>
      <c r="C39" s="40" t="s">
        <v>117</v>
      </c>
      <c r="D39" s="41"/>
    </row>
    <row r="40" spans="1:4" s="37" customFormat="1" ht="30" x14ac:dyDescent="0.35">
      <c r="A40" s="38">
        <v>5.08</v>
      </c>
      <c r="B40" s="39" t="s">
        <v>190</v>
      </c>
      <c r="C40" s="40" t="s">
        <v>117</v>
      </c>
      <c r="D40" s="41"/>
    </row>
    <row r="41" spans="1:4" s="37" customFormat="1" ht="30" x14ac:dyDescent="0.35">
      <c r="A41" s="51">
        <v>5.09</v>
      </c>
      <c r="B41" s="39" t="s">
        <v>191</v>
      </c>
      <c r="C41" s="40" t="s">
        <v>117</v>
      </c>
      <c r="D41" s="41"/>
    </row>
    <row r="42" spans="1:4" ht="45.5" thickBot="1" x14ac:dyDescent="0.35">
      <c r="A42" s="43">
        <v>5.0999999999999996</v>
      </c>
      <c r="B42" s="44" t="s">
        <v>192</v>
      </c>
      <c r="C42" s="45" t="s">
        <v>117</v>
      </c>
      <c r="D42" s="46"/>
    </row>
    <row r="45" spans="1:4" x14ac:dyDescent="0.3">
      <c r="A45" s="29"/>
    </row>
    <row r="46" spans="1:4" ht="14.15" customHeight="1" x14ac:dyDescent="0.3">
      <c r="A46" s="29"/>
    </row>
    <row r="47" spans="1:4" ht="14.15" customHeight="1" x14ac:dyDescent="0.3">
      <c r="A47" s="29"/>
    </row>
    <row r="48" spans="1:4" ht="14.15" customHeight="1" x14ac:dyDescent="0.3">
      <c r="A48" s="29"/>
    </row>
    <row r="49" spans="1:1" x14ac:dyDescent="0.3">
      <c r="A49" s="29"/>
    </row>
    <row r="50" spans="1:1" x14ac:dyDescent="0.3">
      <c r="A50" s="29"/>
    </row>
    <row r="51" spans="1:1" ht="14.15" customHeight="1" x14ac:dyDescent="0.3">
      <c r="A51" s="29"/>
    </row>
    <row r="52" spans="1:1" ht="14.15" customHeight="1" x14ac:dyDescent="0.3">
      <c r="A52" s="29"/>
    </row>
    <row r="53" spans="1:1" ht="14.15" customHeight="1" x14ac:dyDescent="0.3">
      <c r="A53" s="29"/>
    </row>
    <row r="54" spans="1:1" x14ac:dyDescent="0.3">
      <c r="A54" s="29"/>
    </row>
    <row r="55" spans="1:1" x14ac:dyDescent="0.3">
      <c r="A55" s="29"/>
    </row>
    <row r="56" spans="1:1" ht="14.15" customHeight="1" x14ac:dyDescent="0.3">
      <c r="A56" s="29"/>
    </row>
    <row r="57" spans="1:1" x14ac:dyDescent="0.3">
      <c r="A57" s="29"/>
    </row>
    <row r="58" spans="1:1" x14ac:dyDescent="0.3">
      <c r="A58" s="29"/>
    </row>
    <row r="59" spans="1:1" x14ac:dyDescent="0.3">
      <c r="A59" s="29"/>
    </row>
    <row r="60" spans="1:1" x14ac:dyDescent="0.3">
      <c r="A60" s="29"/>
    </row>
    <row r="61" spans="1:1" x14ac:dyDescent="0.3">
      <c r="A61" s="29"/>
    </row>
    <row r="62" spans="1:1" x14ac:dyDescent="0.3">
      <c r="A62" s="29"/>
    </row>
    <row r="63" spans="1:1" x14ac:dyDescent="0.3">
      <c r="A63" s="29"/>
    </row>
    <row r="64" spans="1:1" x14ac:dyDescent="0.3">
      <c r="A64" s="29"/>
    </row>
    <row r="65" spans="1:1" x14ac:dyDescent="0.3">
      <c r="A65" s="29"/>
    </row>
    <row r="66" spans="1:1" x14ac:dyDescent="0.3">
      <c r="A66" s="29"/>
    </row>
    <row r="67" spans="1:1" x14ac:dyDescent="0.3">
      <c r="A67" s="29"/>
    </row>
    <row r="68" spans="1:1" x14ac:dyDescent="0.3">
      <c r="A68" s="29"/>
    </row>
    <row r="69" spans="1:1" x14ac:dyDescent="0.3">
      <c r="A69" s="29"/>
    </row>
    <row r="70" spans="1:1" x14ac:dyDescent="0.3">
      <c r="A70" s="29"/>
    </row>
    <row r="71" spans="1:1" x14ac:dyDescent="0.3">
      <c r="A71" s="29"/>
    </row>
    <row r="72" spans="1:1" x14ac:dyDescent="0.3">
      <c r="A72" s="29"/>
    </row>
    <row r="73" spans="1:1" ht="14.15" customHeight="1" x14ac:dyDescent="0.3">
      <c r="A73" s="29"/>
    </row>
    <row r="74" spans="1:1" x14ac:dyDescent="0.3">
      <c r="A74" s="29"/>
    </row>
    <row r="75" spans="1:1" x14ac:dyDescent="0.3">
      <c r="A75" s="29"/>
    </row>
    <row r="76" spans="1:1" x14ac:dyDescent="0.3">
      <c r="A76" s="29"/>
    </row>
    <row r="77" spans="1:1" x14ac:dyDescent="0.3">
      <c r="A77" s="29"/>
    </row>
    <row r="78" spans="1:1" x14ac:dyDescent="0.3">
      <c r="A78" s="29"/>
    </row>
    <row r="79" spans="1:1" x14ac:dyDescent="0.3">
      <c r="A79" s="29"/>
    </row>
    <row r="80" spans="1:1" x14ac:dyDescent="0.3">
      <c r="A80" s="29"/>
    </row>
    <row r="81" spans="1:5" x14ac:dyDescent="0.3">
      <c r="A81" s="29"/>
    </row>
    <row r="82" spans="1:5" x14ac:dyDescent="0.3">
      <c r="A82" s="29"/>
    </row>
    <row r="83" spans="1:5" x14ac:dyDescent="0.3">
      <c r="A83" s="29"/>
    </row>
    <row r="84" spans="1:5" x14ac:dyDescent="0.3">
      <c r="A84" s="29"/>
    </row>
    <row r="85" spans="1:5" x14ac:dyDescent="0.3">
      <c r="A85" s="29"/>
    </row>
    <row r="86" spans="1:5" x14ac:dyDescent="0.3">
      <c r="A86" s="29"/>
    </row>
    <row r="87" spans="1:5" x14ac:dyDescent="0.3">
      <c r="A87" s="29"/>
    </row>
    <row r="88" spans="1:5" x14ac:dyDescent="0.3">
      <c r="A88" s="29"/>
    </row>
    <row r="89" spans="1:5" x14ac:dyDescent="0.3">
      <c r="A89" s="84"/>
      <c r="B89" s="37"/>
      <c r="C89" s="83"/>
      <c r="D89" s="37"/>
      <c r="E89" s="37"/>
    </row>
    <row r="90" spans="1:5" s="37" customFormat="1" x14ac:dyDescent="0.35">
      <c r="A90" s="23"/>
      <c r="C90" s="24"/>
    </row>
    <row r="91" spans="1:5" s="37" customFormat="1" x14ac:dyDescent="0.35">
      <c r="A91" s="23"/>
      <c r="B91" s="84"/>
      <c r="C91" s="24"/>
      <c r="D91" s="85"/>
    </row>
    <row r="92" spans="1:5" s="37" customFormat="1" x14ac:dyDescent="0.35">
      <c r="A92" s="23"/>
      <c r="B92" s="84"/>
      <c r="C92" s="24"/>
      <c r="D92" s="85"/>
    </row>
  </sheetData>
  <mergeCells count="8">
    <mergeCell ref="A31:D31"/>
    <mergeCell ref="A1:D1"/>
    <mergeCell ref="A4:D4"/>
    <mergeCell ref="A18:D18"/>
    <mergeCell ref="B2:D2"/>
    <mergeCell ref="A5:B5"/>
    <mergeCell ref="A16:D16"/>
    <mergeCell ref="A20:D20"/>
  </mergeCells>
  <conditionalFormatting sqref="C14">
    <cfRule type="cellIs" dxfId="0" priority="1" operator="greaterThan">
      <formula>1</formula>
    </cfRule>
  </conditionalFormatting>
  <pageMargins left="0.7" right="0.7" top="0.75" bottom="0.75" header="0.3" footer="0.3"/>
  <pageSetup paperSize="9" scale="81" fitToHeight="0" orientation="landscape" horizontalDpi="1200" verticalDpi="12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2A407AC-7299-4768-A738-B926DD43F0F3}">
          <x14:formula1>
            <xm:f>Introduction!$C$373:$C$377</xm:f>
          </x14:formula1>
          <xm:sqref>C21:C29 C32:C42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250C6-86D5-49FE-B479-AF19FC79146E}">
  <sheetPr>
    <tabColor rgb="FF7030A0"/>
    <pageSetUpPr fitToPage="1"/>
  </sheetPr>
  <dimension ref="A1:D10"/>
  <sheetViews>
    <sheetView topLeftCell="A2" workbookViewId="0">
      <selection activeCell="C9" sqref="C9"/>
    </sheetView>
  </sheetViews>
  <sheetFormatPr defaultColWidth="8.81640625" defaultRowHeight="21" x14ac:dyDescent="0.5"/>
  <cols>
    <col min="1" max="1" width="8.54296875" style="16" customWidth="1"/>
    <col min="2" max="2" width="60.54296875" style="16" customWidth="1"/>
    <col min="3" max="3" width="30.54296875" style="26" customWidth="1"/>
    <col min="4" max="4" width="60.54296875" style="16" customWidth="1"/>
    <col min="5" max="16384" width="8.81640625" style="16"/>
  </cols>
  <sheetData>
    <row r="1" spans="1:4" ht="45" customHeight="1" x14ac:dyDescent="0.5">
      <c r="A1" s="145" t="s">
        <v>41</v>
      </c>
      <c r="B1" s="145"/>
      <c r="C1" s="145"/>
      <c r="D1" s="145"/>
    </row>
    <row r="2" spans="1:4" x14ac:dyDescent="0.5">
      <c r="A2" s="48"/>
      <c r="B2" s="48"/>
      <c r="C2" s="49"/>
      <c r="D2" s="48"/>
    </row>
    <row r="3" spans="1:4" s="17" customFormat="1" ht="20" x14ac:dyDescent="0.35">
      <c r="A3" s="72"/>
      <c r="B3" s="34" t="s">
        <v>41</v>
      </c>
      <c r="C3" s="35" t="s">
        <v>124</v>
      </c>
      <c r="D3" s="36" t="s">
        <v>193</v>
      </c>
    </row>
    <row r="4" spans="1:4" s="17" customFormat="1" ht="43.75" customHeight="1" x14ac:dyDescent="0.3">
      <c r="A4" s="51">
        <v>7.01</v>
      </c>
      <c r="B4" s="73" t="s">
        <v>194</v>
      </c>
      <c r="C4" s="40" t="s">
        <v>117</v>
      </c>
      <c r="D4" s="41"/>
    </row>
    <row r="5" spans="1:4" s="17" customFormat="1" ht="30" x14ac:dyDescent="0.3">
      <c r="A5" s="51">
        <v>7.02</v>
      </c>
      <c r="B5" s="73" t="s">
        <v>195</v>
      </c>
      <c r="C5" s="40" t="s">
        <v>117</v>
      </c>
      <c r="D5" s="41"/>
    </row>
    <row r="6" spans="1:4" s="17" customFormat="1" ht="45" x14ac:dyDescent="0.3">
      <c r="A6" s="51">
        <v>7.03</v>
      </c>
      <c r="B6" s="73" t="s">
        <v>196</v>
      </c>
      <c r="C6" s="40" t="s">
        <v>117</v>
      </c>
      <c r="D6" s="41"/>
    </row>
    <row r="7" spans="1:4" s="17" customFormat="1" ht="30" x14ac:dyDescent="0.3">
      <c r="A7" s="51">
        <v>7.04</v>
      </c>
      <c r="B7" s="73" t="s">
        <v>197</v>
      </c>
      <c r="C7" s="40" t="s">
        <v>117</v>
      </c>
      <c r="D7" s="41"/>
    </row>
    <row r="8" spans="1:4" s="17" customFormat="1" ht="30" x14ac:dyDescent="0.35">
      <c r="A8" s="51">
        <v>7.05</v>
      </c>
      <c r="B8" s="39" t="s">
        <v>198</v>
      </c>
      <c r="C8" s="40" t="s">
        <v>117</v>
      </c>
      <c r="D8" s="41"/>
    </row>
    <row r="9" spans="1:4" s="17" customFormat="1" ht="30" x14ac:dyDescent="0.3">
      <c r="A9" s="51">
        <v>7.06</v>
      </c>
      <c r="B9" s="73" t="s">
        <v>199</v>
      </c>
      <c r="C9" s="40" t="s">
        <v>117</v>
      </c>
      <c r="D9" s="41"/>
    </row>
    <row r="10" spans="1:4" s="17" customFormat="1" ht="45" x14ac:dyDescent="0.3">
      <c r="A10" s="71">
        <v>7.07</v>
      </c>
      <c r="B10" s="74" t="s">
        <v>200</v>
      </c>
      <c r="C10" s="45" t="s">
        <v>117</v>
      </c>
      <c r="D10" s="46"/>
    </row>
  </sheetData>
  <mergeCells count="1">
    <mergeCell ref="A1:D1"/>
  </mergeCells>
  <pageMargins left="0.7" right="0.7" top="0.75" bottom="0.75" header="0.3" footer="0.3"/>
  <pageSetup paperSize="9" scale="81"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3DC4C78B-EE63-44D5-949C-FB66C9604457}">
          <x14:formula1>
            <xm:f>Introduction!$C$373:$C$377</xm:f>
          </x14:formula1>
          <xm:sqref>C4:C10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8919A-6711-4F6E-8A35-8D54531CC9C5}">
  <sheetPr>
    <tabColor theme="4"/>
    <pageSetUpPr fitToPage="1"/>
  </sheetPr>
  <dimension ref="A1:E61"/>
  <sheetViews>
    <sheetView topLeftCell="A11" zoomScaleNormal="100" workbookViewId="0">
      <selection activeCell="C17" sqref="C17"/>
    </sheetView>
  </sheetViews>
  <sheetFormatPr defaultColWidth="8.81640625" defaultRowHeight="21" x14ac:dyDescent="0.5"/>
  <cols>
    <col min="1" max="1" width="6.81640625" style="16" customWidth="1"/>
    <col min="2" max="2" width="53.26953125" style="16" customWidth="1"/>
    <col min="3" max="3" width="26" style="16" customWidth="1"/>
    <col min="4" max="4" width="60.54296875" style="16" customWidth="1"/>
    <col min="5" max="5" width="8.54296875" style="16" customWidth="1"/>
    <col min="6" max="16384" width="8.81640625" style="16"/>
  </cols>
  <sheetData>
    <row r="1" spans="1:4" ht="45" customHeight="1" x14ac:dyDescent="0.5">
      <c r="A1" s="141" t="s">
        <v>201</v>
      </c>
      <c r="B1" s="141"/>
      <c r="C1" s="141"/>
      <c r="D1" s="141"/>
    </row>
    <row r="2" spans="1:4" x14ac:dyDescent="0.5">
      <c r="A2" s="161" t="s">
        <v>202</v>
      </c>
      <c r="B2" s="161"/>
      <c r="C2" s="161"/>
      <c r="D2" s="161"/>
    </row>
    <row r="3" spans="1:4" x14ac:dyDescent="0.5">
      <c r="A3" s="161"/>
      <c r="B3" s="161"/>
      <c r="C3" s="161"/>
      <c r="D3" s="161"/>
    </row>
    <row r="4" spans="1:4" x14ac:dyDescent="0.5">
      <c r="A4" s="161" t="s">
        <v>203</v>
      </c>
      <c r="B4" s="161"/>
      <c r="C4" s="161"/>
      <c r="D4" s="161"/>
    </row>
    <row r="5" spans="1:4" ht="51.65" customHeight="1" x14ac:dyDescent="0.5">
      <c r="A5" s="161"/>
      <c r="B5" s="161"/>
      <c r="C5" s="161"/>
      <c r="D5" s="161"/>
    </row>
    <row r="6" spans="1:4" ht="14.5" customHeight="1" x14ac:dyDescent="0.5">
      <c r="A6" s="161" t="s">
        <v>204</v>
      </c>
      <c r="B6" s="161"/>
      <c r="C6" s="161"/>
      <c r="D6" s="161"/>
    </row>
    <row r="7" spans="1:4" x14ac:dyDescent="0.5">
      <c r="A7" s="53"/>
      <c r="B7" s="53"/>
      <c r="C7" s="54"/>
      <c r="D7" s="53"/>
    </row>
    <row r="8" spans="1:4" s="20" customFormat="1" ht="18" thickBot="1" x14ac:dyDescent="0.4">
      <c r="A8" s="29"/>
      <c r="B8" s="29"/>
      <c r="C8" s="29"/>
      <c r="D8" s="29"/>
    </row>
    <row r="9" spans="1:4" s="20" customFormat="1" ht="17.5" x14ac:dyDescent="0.35">
      <c r="A9" s="55"/>
      <c r="B9" s="34" t="s">
        <v>205</v>
      </c>
      <c r="C9" s="56" t="s">
        <v>124</v>
      </c>
      <c r="D9" s="36" t="s">
        <v>193</v>
      </c>
    </row>
    <row r="10" spans="1:4" s="20" customFormat="1" ht="40.15" customHeight="1" x14ac:dyDescent="0.35">
      <c r="A10" s="57">
        <v>5.01</v>
      </c>
      <c r="B10" s="42" t="s">
        <v>206</v>
      </c>
      <c r="C10" s="58" t="s">
        <v>117</v>
      </c>
      <c r="D10" s="52"/>
    </row>
    <row r="11" spans="1:4" s="20" customFormat="1" ht="64.900000000000006" customHeight="1" x14ac:dyDescent="0.35">
      <c r="A11" s="57">
        <v>5.0199999999999996</v>
      </c>
      <c r="B11" s="42" t="s">
        <v>207</v>
      </c>
      <c r="C11" s="58" t="s">
        <v>117</v>
      </c>
      <c r="D11" s="52"/>
    </row>
    <row r="12" spans="1:4" s="20" customFormat="1" ht="49.9" customHeight="1" x14ac:dyDescent="0.35">
      <c r="A12" s="57">
        <v>5.03</v>
      </c>
      <c r="B12" s="42" t="s">
        <v>208</v>
      </c>
      <c r="C12" s="58" t="s">
        <v>117</v>
      </c>
      <c r="D12" s="52"/>
    </row>
    <row r="13" spans="1:4" s="20" customFormat="1" ht="40.15" customHeight="1" x14ac:dyDescent="0.35">
      <c r="A13" s="57">
        <v>5.04</v>
      </c>
      <c r="B13" s="42" t="s">
        <v>209</v>
      </c>
      <c r="C13" s="58" t="s">
        <v>117</v>
      </c>
      <c r="D13" s="52"/>
    </row>
    <row r="14" spans="1:4" s="20" customFormat="1" ht="40.15" customHeight="1" x14ac:dyDescent="0.35">
      <c r="A14" s="57">
        <v>5.05</v>
      </c>
      <c r="B14" s="42" t="s">
        <v>210</v>
      </c>
      <c r="C14" s="58" t="s">
        <v>117</v>
      </c>
      <c r="D14" s="52"/>
    </row>
    <row r="15" spans="1:4" s="20" customFormat="1" ht="40.15" customHeight="1" x14ac:dyDescent="0.35">
      <c r="A15" s="57">
        <v>5.0599999999999996</v>
      </c>
      <c r="B15" s="42" t="s">
        <v>211</v>
      </c>
      <c r="C15" s="58" t="s">
        <v>117</v>
      </c>
      <c r="D15" s="52"/>
    </row>
    <row r="16" spans="1:4" s="20" customFormat="1" ht="40.15" customHeight="1" x14ac:dyDescent="0.35">
      <c r="A16" s="57">
        <v>5.07</v>
      </c>
      <c r="B16" s="42" t="s">
        <v>212</v>
      </c>
      <c r="C16" s="58" t="s">
        <v>117</v>
      </c>
      <c r="D16" s="52"/>
    </row>
    <row r="17" spans="1:5" s="20" customFormat="1" ht="49.9" customHeight="1" x14ac:dyDescent="0.35">
      <c r="A17" s="57">
        <v>5.08</v>
      </c>
      <c r="B17" s="42" t="s">
        <v>213</v>
      </c>
      <c r="C17" s="58" t="s">
        <v>117</v>
      </c>
      <c r="D17" s="59" t="s">
        <v>214</v>
      </c>
    </row>
    <row r="18" spans="1:5" s="20" customFormat="1" ht="40.15" customHeight="1" x14ac:dyDescent="0.35">
      <c r="A18" s="57">
        <v>5.09</v>
      </c>
      <c r="B18" s="42" t="s">
        <v>215</v>
      </c>
      <c r="C18" s="58" t="s">
        <v>117</v>
      </c>
      <c r="D18" s="60"/>
      <c r="E18" s="22"/>
    </row>
    <row r="19" spans="1:5" s="20" customFormat="1" ht="40.15" customHeight="1" x14ac:dyDescent="0.35">
      <c r="A19" s="57">
        <v>6.01</v>
      </c>
      <c r="B19" s="42" t="s">
        <v>216</v>
      </c>
      <c r="C19" s="58" t="s">
        <v>117</v>
      </c>
      <c r="D19" s="52"/>
    </row>
    <row r="20" spans="1:5" s="20" customFormat="1" ht="40.15" customHeight="1" x14ac:dyDescent="0.35">
      <c r="A20" s="57">
        <v>6.02</v>
      </c>
      <c r="B20" s="42" t="s">
        <v>217</v>
      </c>
      <c r="C20" s="58" t="s">
        <v>117</v>
      </c>
      <c r="D20" s="52"/>
    </row>
    <row r="21" spans="1:5" s="20" customFormat="1" ht="49.9" customHeight="1" x14ac:dyDescent="0.35">
      <c r="A21" s="57">
        <v>6.03</v>
      </c>
      <c r="B21" s="42" t="s">
        <v>218</v>
      </c>
      <c r="C21" s="58" t="s">
        <v>117</v>
      </c>
      <c r="D21" s="52"/>
    </row>
    <row r="22" spans="1:5" s="20" customFormat="1" ht="49.9" customHeight="1" x14ac:dyDescent="0.35">
      <c r="A22" s="57">
        <v>6.04</v>
      </c>
      <c r="B22" s="42" t="s">
        <v>219</v>
      </c>
      <c r="C22" s="58" t="s">
        <v>117</v>
      </c>
      <c r="D22" s="52"/>
    </row>
    <row r="23" spans="1:5" s="20" customFormat="1" ht="49.9" customHeight="1" x14ac:dyDescent="0.35">
      <c r="A23" s="57">
        <v>6.05</v>
      </c>
      <c r="B23" s="42" t="s">
        <v>220</v>
      </c>
      <c r="C23" s="58" t="s">
        <v>117</v>
      </c>
      <c r="D23" s="52"/>
    </row>
    <row r="24" spans="1:5" s="20" customFormat="1" ht="40.15" customHeight="1" x14ac:dyDescent="0.35">
      <c r="A24" s="57">
        <v>6.06</v>
      </c>
      <c r="B24" s="42" t="s">
        <v>221</v>
      </c>
      <c r="C24" s="58" t="s">
        <v>117</v>
      </c>
      <c r="D24" s="52"/>
    </row>
    <row r="25" spans="1:5" s="20" customFormat="1" ht="30" customHeight="1" thickBot="1" x14ac:dyDescent="0.4">
      <c r="A25" s="61">
        <v>6.07</v>
      </c>
      <c r="B25" s="62" t="s">
        <v>222</v>
      </c>
      <c r="C25" s="63" t="s">
        <v>117</v>
      </c>
      <c r="D25" s="64"/>
    </row>
    <row r="27" spans="1:5" s="18" customFormat="1" ht="14.15" customHeight="1" x14ac:dyDescent="0.4"/>
    <row r="28" spans="1:5" s="18" customFormat="1" ht="14.15" customHeight="1" x14ac:dyDescent="0.4"/>
    <row r="29" spans="1:5" s="18" customFormat="1" ht="14.15" customHeight="1" x14ac:dyDescent="0.4"/>
    <row r="30" spans="1:5" s="18" customFormat="1" ht="14.15" customHeight="1" x14ac:dyDescent="0.4"/>
    <row r="31" spans="1:5" s="18" customFormat="1" ht="14.15" customHeight="1" x14ac:dyDescent="0.4"/>
    <row r="32" spans="1:5" s="18" customFormat="1" ht="14.15" customHeight="1" x14ac:dyDescent="0.4"/>
    <row r="33" s="18" customFormat="1" ht="14.15" customHeight="1" x14ac:dyDescent="0.4"/>
    <row r="34" s="18" customFormat="1" ht="14.15" customHeight="1" x14ac:dyDescent="0.4"/>
    <row r="35" s="18" customFormat="1" ht="14.15" customHeight="1" x14ac:dyDescent="0.4"/>
    <row r="36" s="19" customFormat="1" ht="14.15" customHeight="1" x14ac:dyDescent="0.4"/>
    <row r="37" s="19" customFormat="1" ht="14.15" customHeight="1" x14ac:dyDescent="0.4"/>
    <row r="38" s="19" customFormat="1" ht="14.15" customHeight="1" x14ac:dyDescent="0.4"/>
    <row r="39" s="18" customFormat="1" ht="14.15" customHeight="1" x14ac:dyDescent="0.4"/>
    <row r="40" s="18" customFormat="1" ht="14.15" customHeight="1" x14ac:dyDescent="0.4"/>
    <row r="41" s="18" customFormat="1" ht="14.15" customHeight="1" x14ac:dyDescent="0.4"/>
    <row r="42" s="18" customFormat="1" ht="14.15" customHeight="1" x14ac:dyDescent="0.4"/>
    <row r="43" s="18" customFormat="1" ht="14.15" customHeight="1" x14ac:dyDescent="0.4"/>
    <row r="44" s="18" customFormat="1" ht="14.15" customHeight="1" x14ac:dyDescent="0.4"/>
    <row r="45" s="18" customFormat="1" ht="14.15" customHeight="1" x14ac:dyDescent="0.4"/>
    <row r="46" s="18" customFormat="1" ht="14.15" customHeight="1" x14ac:dyDescent="0.4"/>
    <row r="47" s="18" customFormat="1" ht="14.15" customHeight="1" x14ac:dyDescent="0.4"/>
    <row r="48" s="18" customFormat="1" ht="14.15" customHeight="1" x14ac:dyDescent="0.4"/>
    <row r="49" s="18" customFormat="1" ht="14.15" customHeight="1" x14ac:dyDescent="0.4"/>
    <row r="50" s="18" customFormat="1" ht="14.15" customHeight="1" x14ac:dyDescent="0.4"/>
    <row r="51" s="18" customFormat="1" ht="14.15" customHeight="1" x14ac:dyDescent="0.4"/>
    <row r="52" s="18" customFormat="1" ht="14.15" customHeight="1" x14ac:dyDescent="0.4"/>
    <row r="53" s="18" customFormat="1" ht="14.15" customHeight="1" x14ac:dyDescent="0.4"/>
    <row r="54" s="18" customFormat="1" ht="14.15" customHeight="1" x14ac:dyDescent="0.4"/>
    <row r="55" s="18" customFormat="1" ht="14.15" customHeight="1" x14ac:dyDescent="0.4"/>
    <row r="56" s="18" customFormat="1" ht="14.15" customHeight="1" x14ac:dyDescent="0.4"/>
    <row r="57" s="18" customFormat="1" ht="14.15" customHeight="1" x14ac:dyDescent="0.4"/>
    <row r="58" s="18" customFormat="1" ht="14.15" customHeight="1" x14ac:dyDescent="0.4"/>
    <row r="59" s="18" customFormat="1" ht="14.15" customHeight="1" x14ac:dyDescent="0.4"/>
    <row r="60" s="18" customFormat="1" ht="14.15" customHeight="1" x14ac:dyDescent="0.4"/>
    <row r="61" s="18" customFormat="1" ht="14.15" customHeight="1" x14ac:dyDescent="0.4"/>
  </sheetData>
  <mergeCells count="4">
    <mergeCell ref="A1:D1"/>
    <mergeCell ref="A2:D3"/>
    <mergeCell ref="A4:D5"/>
    <mergeCell ref="A6:D6"/>
  </mergeCells>
  <pageMargins left="0.7" right="0.7" top="0.75" bottom="0.75" header="0.3" footer="0.3"/>
  <pageSetup paperSize="9" scale="89"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E987F1A3-CDD4-4C44-8A62-BBB0AE930F88}">
          <x14:formula1>
            <xm:f>Introduction!$C$373:$C$377</xm:f>
          </x14:formula1>
          <xm:sqref>C10:C25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AD33C-4563-496A-996D-F4326D228D57}">
  <sheetPr>
    <tabColor rgb="FFC00000"/>
    <pageSetUpPr fitToPage="1"/>
  </sheetPr>
  <dimension ref="A1:D62"/>
  <sheetViews>
    <sheetView topLeftCell="A15" zoomScaleNormal="100" workbookViewId="0">
      <selection activeCell="I35" sqref="I35"/>
    </sheetView>
  </sheetViews>
  <sheetFormatPr defaultRowHeight="14.5" x14ac:dyDescent="0.35"/>
  <cols>
    <col min="1" max="1" width="8.54296875" customWidth="1"/>
    <col min="2" max="2" width="60.54296875" customWidth="1"/>
    <col min="3" max="3" width="30.54296875" style="7" customWidth="1"/>
    <col min="4" max="4" width="60.54296875" customWidth="1"/>
    <col min="5" max="5" width="8.54296875" customWidth="1"/>
  </cols>
  <sheetData>
    <row r="1" spans="1:4" ht="45" customHeight="1" x14ac:dyDescent="0.35">
      <c r="A1" s="145" t="s">
        <v>223</v>
      </c>
      <c r="B1" s="145"/>
      <c r="C1" s="145"/>
      <c r="D1" s="145"/>
    </row>
    <row r="2" spans="1:4" x14ac:dyDescent="0.35">
      <c r="A2" s="163" t="s">
        <v>224</v>
      </c>
      <c r="B2" s="163"/>
      <c r="C2" s="163"/>
      <c r="D2" s="163"/>
    </row>
    <row r="3" spans="1:4" x14ac:dyDescent="0.35">
      <c r="A3" s="163"/>
      <c r="B3" s="163"/>
      <c r="C3" s="163"/>
      <c r="D3" s="163"/>
    </row>
    <row r="4" spans="1:4" ht="12" customHeight="1" x14ac:dyDescent="0.35">
      <c r="A4" s="24"/>
      <c r="B4" s="24"/>
      <c r="C4" s="24"/>
      <c r="D4" s="24"/>
    </row>
    <row r="5" spans="1:4" ht="54.75" customHeight="1" x14ac:dyDescent="0.35">
      <c r="A5" s="164" t="s">
        <v>225</v>
      </c>
      <c r="B5" s="164"/>
      <c r="C5" s="164"/>
      <c r="D5" s="164"/>
    </row>
    <row r="6" spans="1:4" ht="3.75" customHeight="1" x14ac:dyDescent="0.35">
      <c r="A6" s="164"/>
      <c r="B6" s="164"/>
      <c r="C6" s="164"/>
      <c r="D6" s="164"/>
    </row>
    <row r="7" spans="1:4" x14ac:dyDescent="0.35">
      <c r="A7" s="163" t="s">
        <v>226</v>
      </c>
      <c r="B7" s="163"/>
      <c r="C7" s="163"/>
      <c r="D7" s="163"/>
    </row>
    <row r="8" spans="1:4" ht="19.399999999999999" customHeight="1" x14ac:dyDescent="0.35">
      <c r="A8" s="163"/>
      <c r="B8" s="163"/>
      <c r="C8" s="163"/>
      <c r="D8" s="163"/>
    </row>
    <row r="9" spans="1:4" ht="15.5" x14ac:dyDescent="0.35">
      <c r="A9" s="29"/>
      <c r="B9" s="29"/>
      <c r="C9" s="50"/>
      <c r="D9" s="29"/>
    </row>
    <row r="10" spans="1:4" s="4" customFormat="1" ht="18.5" x14ac:dyDescent="0.45">
      <c r="A10" s="65"/>
      <c r="B10" s="66" t="s">
        <v>227</v>
      </c>
      <c r="C10" s="35" t="s">
        <v>124</v>
      </c>
      <c r="D10" s="36" t="s">
        <v>193</v>
      </c>
    </row>
    <row r="11" spans="1:4" s="21" customFormat="1" ht="30" x14ac:dyDescent="0.35">
      <c r="A11" s="51">
        <v>7.01</v>
      </c>
      <c r="B11" s="67" t="s">
        <v>228</v>
      </c>
      <c r="C11" s="40" t="s">
        <v>117</v>
      </c>
      <c r="D11" s="41"/>
    </row>
    <row r="12" spans="1:4" s="21" customFormat="1" ht="30" x14ac:dyDescent="0.35">
      <c r="A12" s="51">
        <v>7.02</v>
      </c>
      <c r="B12" s="39" t="s">
        <v>229</v>
      </c>
      <c r="C12" s="40" t="s">
        <v>117</v>
      </c>
      <c r="D12" s="41"/>
    </row>
    <row r="13" spans="1:4" s="21" customFormat="1" ht="30" x14ac:dyDescent="0.35">
      <c r="A13" s="38">
        <v>7.03</v>
      </c>
      <c r="B13" s="67" t="s">
        <v>230</v>
      </c>
      <c r="C13" s="40" t="s">
        <v>117</v>
      </c>
      <c r="D13" s="41"/>
    </row>
    <row r="14" spans="1:4" s="21" customFormat="1" ht="30" x14ac:dyDescent="0.35">
      <c r="A14" s="38">
        <v>7.04</v>
      </c>
      <c r="B14" s="67" t="s">
        <v>231</v>
      </c>
      <c r="C14" s="40" t="s">
        <v>117</v>
      </c>
      <c r="D14" s="41"/>
    </row>
    <row r="15" spans="1:4" s="21" customFormat="1" ht="30" x14ac:dyDescent="0.35">
      <c r="A15" s="38">
        <v>7.05</v>
      </c>
      <c r="B15" s="39" t="s">
        <v>232</v>
      </c>
      <c r="C15" s="40" t="s">
        <v>117</v>
      </c>
      <c r="D15" s="41"/>
    </row>
    <row r="16" spans="1:4" s="21" customFormat="1" ht="30" x14ac:dyDescent="0.35">
      <c r="A16" s="38">
        <v>7.06</v>
      </c>
      <c r="B16" s="39" t="s">
        <v>233</v>
      </c>
      <c r="C16" s="40" t="s">
        <v>117</v>
      </c>
      <c r="D16" s="41"/>
    </row>
    <row r="17" spans="1:4" s="21" customFormat="1" ht="17.5" x14ac:dyDescent="0.35">
      <c r="A17" s="38">
        <v>7.07</v>
      </c>
      <c r="B17" s="39" t="s">
        <v>234</v>
      </c>
      <c r="C17" s="40" t="s">
        <v>117</v>
      </c>
      <c r="D17" s="41"/>
    </row>
    <row r="18" spans="1:4" s="21" customFormat="1" ht="30" x14ac:dyDescent="0.35">
      <c r="A18" s="38">
        <v>7.08</v>
      </c>
      <c r="B18" s="39" t="s">
        <v>235</v>
      </c>
      <c r="C18" s="40" t="s">
        <v>117</v>
      </c>
      <c r="D18" s="41"/>
    </row>
    <row r="19" spans="1:4" s="21" customFormat="1" ht="45" x14ac:dyDescent="0.35">
      <c r="A19" s="38">
        <v>7.09</v>
      </c>
      <c r="B19" s="39" t="s">
        <v>236</v>
      </c>
      <c r="C19" s="40" t="s">
        <v>117</v>
      </c>
      <c r="D19" s="41"/>
    </row>
    <row r="20" spans="1:4" s="21" customFormat="1" ht="45" x14ac:dyDescent="0.35">
      <c r="A20" s="38">
        <v>7.1</v>
      </c>
      <c r="B20" s="39" t="s">
        <v>237</v>
      </c>
      <c r="C20" s="40" t="s">
        <v>117</v>
      </c>
      <c r="D20" s="41"/>
    </row>
    <row r="21" spans="1:4" s="21" customFormat="1" ht="45" x14ac:dyDescent="0.35">
      <c r="A21" s="38">
        <v>7.11</v>
      </c>
      <c r="B21" s="39" t="s">
        <v>238</v>
      </c>
      <c r="C21" s="40" t="s">
        <v>117</v>
      </c>
      <c r="D21" s="41"/>
    </row>
    <row r="22" spans="1:4" ht="15.5" x14ac:dyDescent="0.35">
      <c r="A22" s="29"/>
      <c r="B22" s="29"/>
      <c r="C22" s="50"/>
      <c r="D22" s="29"/>
    </row>
    <row r="23" spans="1:4" ht="22" x14ac:dyDescent="0.35">
      <c r="A23" s="141" t="s">
        <v>239</v>
      </c>
      <c r="B23" s="141"/>
      <c r="C23" s="141"/>
      <c r="D23" s="141"/>
    </row>
    <row r="24" spans="1:4" x14ac:dyDescent="0.35">
      <c r="A24" s="163" t="s">
        <v>240</v>
      </c>
      <c r="B24" s="163"/>
      <c r="C24" s="163"/>
      <c r="D24" s="163"/>
    </row>
    <row r="25" spans="1:4" x14ac:dyDescent="0.35">
      <c r="A25" s="163"/>
      <c r="B25" s="163"/>
      <c r="C25" s="163"/>
      <c r="D25" s="163"/>
    </row>
    <row r="26" spans="1:4" ht="15" x14ac:dyDescent="0.35">
      <c r="A26" s="68"/>
      <c r="B26" s="24"/>
      <c r="C26" s="24"/>
      <c r="D26" s="24"/>
    </row>
    <row r="27" spans="1:4" x14ac:dyDescent="0.35">
      <c r="A27" s="164" t="s">
        <v>241</v>
      </c>
      <c r="B27" s="164"/>
      <c r="C27" s="164"/>
      <c r="D27" s="164"/>
    </row>
    <row r="28" spans="1:4" s="132" customFormat="1" ht="7.5" customHeight="1" x14ac:dyDescent="0.35">
      <c r="A28" s="164"/>
      <c r="B28" s="164"/>
      <c r="C28" s="164"/>
      <c r="D28" s="164"/>
    </row>
    <row r="29" spans="1:4" x14ac:dyDescent="0.35">
      <c r="A29" s="163" t="s">
        <v>242</v>
      </c>
      <c r="B29" s="163"/>
      <c r="C29" s="163"/>
      <c r="D29" s="163"/>
    </row>
    <row r="30" spans="1:4" x14ac:dyDescent="0.35">
      <c r="A30" s="163"/>
      <c r="B30" s="163"/>
      <c r="C30" s="163"/>
      <c r="D30" s="163"/>
    </row>
    <row r="31" spans="1:4" ht="15.5" x14ac:dyDescent="0.35">
      <c r="A31" s="30"/>
      <c r="B31" s="29"/>
      <c r="C31" s="50"/>
      <c r="D31" s="29"/>
    </row>
    <row r="32" spans="1:4" s="4" customFormat="1" ht="18.5" x14ac:dyDescent="0.45">
      <c r="A32" s="70"/>
      <c r="B32" s="34" t="s">
        <v>243</v>
      </c>
      <c r="C32" s="35" t="s">
        <v>124</v>
      </c>
      <c r="D32" s="36" t="s">
        <v>193</v>
      </c>
    </row>
    <row r="33" spans="1:4" s="4" customFormat="1" ht="30" x14ac:dyDescent="0.45">
      <c r="A33" s="38">
        <v>8.01</v>
      </c>
      <c r="B33" s="39" t="s">
        <v>244</v>
      </c>
      <c r="C33" s="40" t="s">
        <v>117</v>
      </c>
      <c r="D33" s="41"/>
    </row>
    <row r="34" spans="1:4" s="4" customFormat="1" ht="30" x14ac:dyDescent="0.45">
      <c r="A34" s="38">
        <v>8.02</v>
      </c>
      <c r="B34" s="39" t="s">
        <v>245</v>
      </c>
      <c r="C34" s="40" t="s">
        <v>117</v>
      </c>
      <c r="D34" s="41"/>
    </row>
    <row r="35" spans="1:4" s="4" customFormat="1" ht="45" x14ac:dyDescent="0.45">
      <c r="A35" s="38">
        <v>8.0299999999999994</v>
      </c>
      <c r="B35" s="39" t="s">
        <v>246</v>
      </c>
      <c r="C35" s="40" t="s">
        <v>117</v>
      </c>
      <c r="D35" s="41"/>
    </row>
    <row r="36" spans="1:4" s="4" customFormat="1" ht="30" x14ac:dyDescent="0.45">
      <c r="A36" s="38">
        <v>8.0399999999999991</v>
      </c>
      <c r="B36" s="39" t="s">
        <v>247</v>
      </c>
      <c r="C36" s="40" t="s">
        <v>117</v>
      </c>
      <c r="D36" s="41"/>
    </row>
    <row r="37" spans="1:4" s="4" customFormat="1" ht="18.5" x14ac:dyDescent="0.45">
      <c r="A37" s="38">
        <v>8.0500000000000007</v>
      </c>
      <c r="B37" s="39" t="s">
        <v>234</v>
      </c>
      <c r="C37" s="40" t="s">
        <v>117</v>
      </c>
      <c r="D37" s="41"/>
    </row>
    <row r="38" spans="1:4" s="4" customFormat="1" ht="30" x14ac:dyDescent="0.45">
      <c r="A38" s="38">
        <v>8.06</v>
      </c>
      <c r="B38" s="39" t="s">
        <v>248</v>
      </c>
      <c r="C38" s="40" t="s">
        <v>117</v>
      </c>
      <c r="D38" s="41"/>
    </row>
    <row r="39" spans="1:4" s="4" customFormat="1" ht="45" x14ac:dyDescent="0.45">
      <c r="A39" s="38">
        <v>8.07</v>
      </c>
      <c r="B39" s="39" t="s">
        <v>249</v>
      </c>
      <c r="C39" s="45" t="s">
        <v>117</v>
      </c>
      <c r="D39" s="46"/>
    </row>
    <row r="40" spans="1:4" ht="15.5" x14ac:dyDescent="0.35">
      <c r="A40" s="29"/>
      <c r="B40" s="29"/>
      <c r="C40" s="50"/>
      <c r="D40" s="29"/>
    </row>
    <row r="41" spans="1:4" ht="22" x14ac:dyDescent="0.35">
      <c r="A41" s="141" t="s">
        <v>250</v>
      </c>
      <c r="B41" s="141"/>
      <c r="C41" s="141"/>
      <c r="D41" s="141"/>
    </row>
    <row r="42" spans="1:4" x14ac:dyDescent="0.35">
      <c r="A42" s="163" t="s">
        <v>251</v>
      </c>
      <c r="B42" s="163"/>
      <c r="C42" s="163"/>
      <c r="D42" s="163"/>
    </row>
    <row r="43" spans="1:4" x14ac:dyDescent="0.35">
      <c r="A43" s="163"/>
      <c r="B43" s="163"/>
      <c r="C43" s="163"/>
      <c r="D43" s="163"/>
    </row>
    <row r="44" spans="1:4" ht="15" x14ac:dyDescent="0.35">
      <c r="A44" s="24"/>
      <c r="B44" s="24"/>
      <c r="C44" s="24"/>
      <c r="D44" s="24"/>
    </row>
    <row r="45" spans="1:4" ht="14.15" customHeight="1" x14ac:dyDescent="0.35">
      <c r="A45" s="162" t="s">
        <v>252</v>
      </c>
      <c r="B45" s="162"/>
      <c r="C45" s="162"/>
      <c r="D45" s="162"/>
    </row>
    <row r="46" spans="1:4" ht="14.15" customHeight="1" x14ac:dyDescent="0.35">
      <c r="A46" s="162"/>
      <c r="B46" s="162"/>
      <c r="C46" s="162"/>
      <c r="D46" s="162"/>
    </row>
    <row r="47" spans="1:4" ht="14.15" customHeight="1" x14ac:dyDescent="0.35">
      <c r="A47" s="163" t="s">
        <v>253</v>
      </c>
      <c r="B47" s="163"/>
      <c r="C47" s="163"/>
      <c r="D47" s="163"/>
    </row>
    <row r="48" spans="1:4" ht="14.15" customHeight="1" x14ac:dyDescent="0.35">
      <c r="A48" s="163"/>
      <c r="B48" s="163"/>
      <c r="C48" s="163"/>
      <c r="D48" s="163"/>
    </row>
    <row r="49" spans="1:4" ht="14.15" customHeight="1" x14ac:dyDescent="0.35">
      <c r="A49" s="29"/>
      <c r="B49" s="29"/>
      <c r="C49" s="50"/>
      <c r="D49" s="29"/>
    </row>
    <row r="50" spans="1:4" s="4" customFormat="1" ht="14.15" customHeight="1" x14ac:dyDescent="0.45">
      <c r="A50" s="55"/>
      <c r="B50" s="34" t="s">
        <v>243</v>
      </c>
      <c r="C50" s="35" t="s">
        <v>124</v>
      </c>
      <c r="D50" s="36" t="s">
        <v>193</v>
      </c>
    </row>
    <row r="51" spans="1:4" s="4" customFormat="1" ht="30" x14ac:dyDescent="0.45">
      <c r="A51" s="51">
        <v>6.01</v>
      </c>
      <c r="B51" s="39" t="s">
        <v>254</v>
      </c>
      <c r="C51" s="40" t="s">
        <v>117</v>
      </c>
      <c r="D51" s="41"/>
    </row>
    <row r="52" spans="1:4" s="4" customFormat="1" ht="30" x14ac:dyDescent="0.45">
      <c r="A52" s="51">
        <v>6.02</v>
      </c>
      <c r="B52" s="39" t="s">
        <v>255</v>
      </c>
      <c r="C52" s="40" t="s">
        <v>117</v>
      </c>
      <c r="D52" s="41"/>
    </row>
    <row r="53" spans="1:4" s="4" customFormat="1" ht="30" x14ac:dyDescent="0.45">
      <c r="A53" s="51">
        <v>6.03</v>
      </c>
      <c r="B53" s="39" t="s">
        <v>256</v>
      </c>
      <c r="C53" s="40" t="s">
        <v>117</v>
      </c>
      <c r="D53" s="41"/>
    </row>
    <row r="54" spans="1:4" s="4" customFormat="1" ht="30" x14ac:dyDescent="0.45">
      <c r="A54" s="51">
        <v>6.04</v>
      </c>
      <c r="B54" s="39" t="s">
        <v>257</v>
      </c>
      <c r="C54" s="40" t="s">
        <v>117</v>
      </c>
      <c r="D54" s="41"/>
    </row>
    <row r="55" spans="1:4" s="4" customFormat="1" ht="30" x14ac:dyDescent="0.45">
      <c r="A55" s="51">
        <v>6.05</v>
      </c>
      <c r="B55" s="39" t="s">
        <v>258</v>
      </c>
      <c r="C55" s="40" t="s">
        <v>117</v>
      </c>
      <c r="D55" s="41"/>
    </row>
    <row r="56" spans="1:4" s="4" customFormat="1" ht="30" x14ac:dyDescent="0.45">
      <c r="A56" s="51">
        <v>6.07</v>
      </c>
      <c r="B56" s="39" t="s">
        <v>259</v>
      </c>
      <c r="C56" s="40" t="s">
        <v>117</v>
      </c>
      <c r="D56" s="41"/>
    </row>
    <row r="57" spans="1:4" s="4" customFormat="1" ht="45" x14ac:dyDescent="0.45">
      <c r="A57" s="71">
        <v>6.08</v>
      </c>
      <c r="B57" s="44" t="s">
        <v>238</v>
      </c>
      <c r="C57" s="45" t="s">
        <v>117</v>
      </c>
      <c r="D57" s="46"/>
    </row>
    <row r="58" spans="1:4" s="4" customFormat="1" ht="14.15" customHeight="1" x14ac:dyDescent="0.45">
      <c r="A58" s="29"/>
      <c r="B58" s="29"/>
      <c r="C58" s="50"/>
      <c r="D58" s="29"/>
    </row>
    <row r="59" spans="1:4" ht="14.15" customHeight="1" x14ac:dyDescent="0.35"/>
    <row r="60" spans="1:4" ht="14.15" customHeight="1" x14ac:dyDescent="0.35"/>
    <row r="61" spans="1:4" ht="14.15" customHeight="1" x14ac:dyDescent="0.35"/>
    <row r="62" spans="1:4" ht="14.15" customHeight="1" x14ac:dyDescent="0.35"/>
  </sheetData>
  <mergeCells count="12">
    <mergeCell ref="A41:D41"/>
    <mergeCell ref="A45:D46"/>
    <mergeCell ref="A47:D48"/>
    <mergeCell ref="A42:D43"/>
    <mergeCell ref="A1:D1"/>
    <mergeCell ref="A2:D3"/>
    <mergeCell ref="A5:D6"/>
    <mergeCell ref="A7:D8"/>
    <mergeCell ref="A23:D23"/>
    <mergeCell ref="A24:D25"/>
    <mergeCell ref="A27:D28"/>
    <mergeCell ref="A29:D30"/>
  </mergeCells>
  <pageMargins left="0.7" right="0.7" top="0.75" bottom="0.75" header="0.3" footer="0.3"/>
  <pageSetup paperSize="9" scale="81"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7E0DD5FE-BFAF-4871-A812-111AE8C709FC}">
          <x14:formula1>
            <xm:f>Introduction!$C$373:$C$377</xm:f>
          </x14:formula1>
          <xm:sqref>C11:C21 C51:C57 C33:C39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6EC97-A068-49C9-80B4-6E751C1EDA95}">
  <sheetPr>
    <tabColor theme="0" tint="-0.499984740745262"/>
    <pageSetUpPr fitToPage="1"/>
  </sheetPr>
  <dimension ref="A1:D31"/>
  <sheetViews>
    <sheetView workbookViewId="0">
      <selection activeCell="C7" sqref="C7"/>
    </sheetView>
  </sheetViews>
  <sheetFormatPr defaultColWidth="8.81640625" defaultRowHeight="18.5" x14ac:dyDescent="0.45"/>
  <cols>
    <col min="1" max="1" width="8.54296875" style="4" customWidth="1"/>
    <col min="2" max="2" width="60.54296875" style="4" customWidth="1"/>
    <col min="3" max="3" width="30.54296875" style="25" customWidth="1"/>
    <col min="4" max="4" width="60.54296875" style="4" customWidth="1"/>
    <col min="5" max="16384" width="8.81640625" style="4"/>
  </cols>
  <sheetData>
    <row r="1" spans="1:4" ht="45" customHeight="1" x14ac:dyDescent="0.45">
      <c r="A1" s="145" t="s">
        <v>71</v>
      </c>
      <c r="B1" s="145"/>
      <c r="C1" s="145"/>
      <c r="D1" s="145"/>
    </row>
    <row r="2" spans="1:4" x14ac:dyDescent="0.45">
      <c r="A2" s="29"/>
      <c r="B2" s="29"/>
      <c r="C2" s="50"/>
      <c r="D2" s="29"/>
    </row>
    <row r="3" spans="1:4" s="21" customFormat="1" ht="17.5" x14ac:dyDescent="0.35">
      <c r="A3" s="51"/>
      <c r="B3" s="75" t="s">
        <v>71</v>
      </c>
      <c r="C3" s="35" t="s">
        <v>124</v>
      </c>
      <c r="D3" s="36" t="s">
        <v>193</v>
      </c>
    </row>
    <row r="4" spans="1:4" s="21" customFormat="1" ht="45" x14ac:dyDescent="0.35">
      <c r="A4" s="51">
        <v>8.01</v>
      </c>
      <c r="B4" s="39" t="s">
        <v>260</v>
      </c>
      <c r="C4" s="40" t="s">
        <v>117</v>
      </c>
      <c r="D4" s="41"/>
    </row>
    <row r="5" spans="1:4" s="21" customFormat="1" ht="45" x14ac:dyDescent="0.35">
      <c r="A5" s="51">
        <v>8.02</v>
      </c>
      <c r="B5" s="39" t="s">
        <v>261</v>
      </c>
      <c r="C5" s="40" t="s">
        <v>117</v>
      </c>
      <c r="D5" s="41"/>
    </row>
    <row r="6" spans="1:4" s="21" customFormat="1" ht="30" x14ac:dyDescent="0.35">
      <c r="A6" s="51">
        <v>8.0299999999999994</v>
      </c>
      <c r="B6" s="39" t="s">
        <v>262</v>
      </c>
      <c r="C6" s="40" t="s">
        <v>117</v>
      </c>
      <c r="D6" s="41"/>
    </row>
    <row r="7" spans="1:4" s="21" customFormat="1" ht="30" x14ac:dyDescent="0.35">
      <c r="A7" s="51">
        <v>8.0399999999999991</v>
      </c>
      <c r="B7" s="39" t="s">
        <v>46</v>
      </c>
      <c r="C7" s="40" t="s">
        <v>117</v>
      </c>
      <c r="D7" s="41"/>
    </row>
    <row r="8" spans="1:4" s="21" customFormat="1" ht="30" x14ac:dyDescent="0.35">
      <c r="A8" s="51">
        <v>8.0500000000000007</v>
      </c>
      <c r="B8" s="39" t="s">
        <v>263</v>
      </c>
      <c r="C8" s="40" t="s">
        <v>117</v>
      </c>
      <c r="D8" s="41"/>
    </row>
    <row r="9" spans="1:4" s="21" customFormat="1" ht="59.5" customHeight="1" x14ac:dyDescent="0.35">
      <c r="A9" s="51">
        <v>8.06</v>
      </c>
      <c r="B9" s="39" t="s">
        <v>49</v>
      </c>
      <c r="C9" s="40" t="s">
        <v>117</v>
      </c>
      <c r="D9" s="41"/>
    </row>
    <row r="10" spans="1:4" s="21" customFormat="1" ht="60" x14ac:dyDescent="0.35">
      <c r="A10" s="51">
        <v>8.07</v>
      </c>
      <c r="B10" s="39" t="s">
        <v>264</v>
      </c>
      <c r="C10" s="40" t="s">
        <v>117</v>
      </c>
      <c r="D10" s="41"/>
    </row>
    <row r="11" spans="1:4" x14ac:dyDescent="0.45">
      <c r="A11" s="29"/>
      <c r="B11" s="29"/>
      <c r="C11" s="50"/>
      <c r="D11" s="29"/>
    </row>
    <row r="13" spans="1:4" s="20" customFormat="1" ht="14.15" customHeight="1" x14ac:dyDescent="0.35">
      <c r="C13" s="27"/>
    </row>
    <row r="14" spans="1:4" s="20" customFormat="1" ht="14.15" customHeight="1" x14ac:dyDescent="0.35">
      <c r="C14" s="27"/>
    </row>
    <row r="15" spans="1:4" s="20" customFormat="1" ht="14.15" customHeight="1" x14ac:dyDescent="0.35">
      <c r="C15" s="27"/>
    </row>
    <row r="16" spans="1:4" s="20" customFormat="1" ht="14.15" customHeight="1" x14ac:dyDescent="0.35">
      <c r="C16" s="27"/>
    </row>
    <row r="17" spans="3:3" s="20" customFormat="1" ht="14.15" customHeight="1" x14ac:dyDescent="0.35">
      <c r="C17" s="27"/>
    </row>
    <row r="18" spans="3:3" s="20" customFormat="1" ht="14.15" customHeight="1" x14ac:dyDescent="0.35">
      <c r="C18" s="27"/>
    </row>
    <row r="19" spans="3:3" s="20" customFormat="1" ht="14.15" customHeight="1" x14ac:dyDescent="0.35">
      <c r="C19" s="27"/>
    </row>
    <row r="20" spans="3:3" s="20" customFormat="1" ht="14.15" customHeight="1" x14ac:dyDescent="0.35">
      <c r="C20" s="27"/>
    </row>
    <row r="21" spans="3:3" s="20" customFormat="1" ht="14.15" customHeight="1" x14ac:dyDescent="0.35">
      <c r="C21" s="27"/>
    </row>
    <row r="22" spans="3:3" s="20" customFormat="1" ht="14.15" customHeight="1" x14ac:dyDescent="0.35">
      <c r="C22" s="27"/>
    </row>
    <row r="23" spans="3:3" s="20" customFormat="1" ht="14.15" customHeight="1" x14ac:dyDescent="0.35">
      <c r="C23" s="27"/>
    </row>
    <row r="24" spans="3:3" s="20" customFormat="1" ht="14.15" customHeight="1" x14ac:dyDescent="0.35">
      <c r="C24" s="27"/>
    </row>
    <row r="25" spans="3:3" s="20" customFormat="1" ht="14.15" customHeight="1" x14ac:dyDescent="0.35">
      <c r="C25" s="27"/>
    </row>
    <row r="26" spans="3:3" s="20" customFormat="1" ht="14.15" customHeight="1" x14ac:dyDescent="0.35">
      <c r="C26" s="27"/>
    </row>
    <row r="27" spans="3:3" s="20" customFormat="1" ht="14.15" customHeight="1" x14ac:dyDescent="0.35">
      <c r="C27" s="27"/>
    </row>
    <row r="28" spans="3:3" s="20" customFormat="1" ht="14.15" customHeight="1" x14ac:dyDescent="0.35">
      <c r="C28" s="27"/>
    </row>
    <row r="29" spans="3:3" s="20" customFormat="1" ht="14.15" customHeight="1" x14ac:dyDescent="0.35">
      <c r="C29" s="27"/>
    </row>
    <row r="30" spans="3:3" s="20" customFormat="1" ht="14.15" customHeight="1" x14ac:dyDescent="0.35">
      <c r="C30" s="27"/>
    </row>
    <row r="31" spans="3:3" s="20" customFormat="1" ht="14.15" customHeight="1" x14ac:dyDescent="0.35">
      <c r="C31" s="27"/>
    </row>
  </sheetData>
  <mergeCells count="1">
    <mergeCell ref="A1:D1"/>
  </mergeCells>
  <pageMargins left="0.7" right="0.7" top="0.75" bottom="0.75" header="0.3" footer="0.3"/>
  <pageSetup paperSize="9" scale="81"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F35CCAD1-049A-4E61-B8D9-4C37503D958E}">
          <x14:formula1>
            <xm:f>Introduction!$C$373:$C$377</xm:f>
          </x14:formula1>
          <xm:sqref>C4:C10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B45C9-88B2-48ED-BD26-5C6EF2477C1C}">
  <sheetPr>
    <tabColor rgb="FFFFFF00"/>
    <pageSetUpPr fitToPage="1"/>
  </sheetPr>
  <dimension ref="A1:I509"/>
  <sheetViews>
    <sheetView workbookViewId="0">
      <selection activeCell="D5" sqref="D5"/>
    </sheetView>
  </sheetViews>
  <sheetFormatPr defaultRowHeight="14.5" x14ac:dyDescent="0.35"/>
  <cols>
    <col min="1" max="1" width="6.54296875" customWidth="1"/>
    <col min="2" max="2" width="27.453125" customWidth="1"/>
    <col min="4" max="4" width="11.54296875" customWidth="1"/>
    <col min="5" max="5" width="27.1796875" customWidth="1"/>
    <col min="8" max="8" width="6.54296875" customWidth="1"/>
  </cols>
  <sheetData>
    <row r="1" spans="1:9" ht="128.5" customHeight="1" x14ac:dyDescent="0.35">
      <c r="A1" s="5"/>
      <c r="B1" s="165" t="s">
        <v>0</v>
      </c>
      <c r="C1" s="165"/>
      <c r="D1" s="165"/>
      <c r="E1" s="165"/>
      <c r="F1" s="5"/>
      <c r="G1" s="6"/>
      <c r="H1" s="6"/>
      <c r="I1" s="3"/>
    </row>
    <row r="2" spans="1:9" ht="22" x14ac:dyDescent="0.35">
      <c r="A2" s="145" t="s">
        <v>265</v>
      </c>
      <c r="B2" s="145"/>
      <c r="C2" s="145"/>
      <c r="D2" s="145"/>
      <c r="E2" s="145"/>
      <c r="F2" s="145"/>
      <c r="G2" s="145"/>
      <c r="H2" s="145"/>
      <c r="I2" s="3"/>
    </row>
    <row r="3" spans="1:9" ht="72.75" customHeight="1" x14ac:dyDescent="0.35">
      <c r="A3" s="6"/>
      <c r="B3" s="169" t="str">
        <f>Introduction!C309</f>
        <v>You have a range of policies in place across climate change, sustainability, outdoor learning and play (themes which interact with each other).</v>
      </c>
      <c r="C3" s="169"/>
      <c r="D3" s="13">
        <f>Introduction!D309</f>
        <v>0</v>
      </c>
      <c r="E3" s="168" t="s">
        <v>266</v>
      </c>
      <c r="F3" s="168"/>
      <c r="G3" s="168"/>
      <c r="H3" s="6"/>
      <c r="I3" s="3"/>
    </row>
    <row r="4" spans="1:9" ht="98.25" customHeight="1" x14ac:dyDescent="0.35">
      <c r="A4" s="6"/>
      <c r="B4" s="169" t="str">
        <f>Introduction!C310</f>
        <v>You have a lack of policy, or policy which is not focussed on the themes of climate change, sustainability, outdoor learning and play (themes which interact with each other).</v>
      </c>
      <c r="C4" s="169"/>
      <c r="D4" s="14">
        <f>Introduction!D310</f>
        <v>0</v>
      </c>
      <c r="E4" s="168" t="s">
        <v>267</v>
      </c>
      <c r="F4" s="168"/>
      <c r="G4" s="168"/>
      <c r="H4" s="6"/>
      <c r="I4" s="3"/>
    </row>
    <row r="5" spans="1:9" ht="55.4" customHeight="1" x14ac:dyDescent="0.35">
      <c r="A5" s="6"/>
      <c r="B5" s="169" t="str">
        <f>Introduction!C311</f>
        <v>You have an ambition to improve, and hope for many changes in the future.</v>
      </c>
      <c r="C5" s="169"/>
      <c r="D5" s="14">
        <f>Introduction!D311</f>
        <v>0</v>
      </c>
      <c r="E5" s="168" t="s">
        <v>268</v>
      </c>
      <c r="F5" s="168"/>
      <c r="G5" s="168"/>
      <c r="H5" s="6"/>
      <c r="I5" s="3"/>
    </row>
    <row r="6" spans="1:9" ht="85.9" customHeight="1" x14ac:dyDescent="0.35">
      <c r="A6" s="6"/>
      <c r="B6" s="169" t="str">
        <f>Introduction!C312</f>
        <v>Is your site problematic for nature (for example you have a lot of tarmac), or does the management of your site reduce nature (for example, you use weedkillers)?</v>
      </c>
      <c r="C6" s="169"/>
      <c r="D6" s="14">
        <f>Introduction!D312</f>
        <v>0</v>
      </c>
      <c r="E6" s="168" t="s">
        <v>269</v>
      </c>
      <c r="F6" s="168"/>
      <c r="G6" s="168"/>
      <c r="H6" s="6"/>
      <c r="I6" s="3"/>
    </row>
    <row r="7" spans="1:9" ht="55.4" customHeight="1" x14ac:dyDescent="0.35">
      <c r="A7" s="6"/>
      <c r="B7" s="169" t="str">
        <f>Introduction!C313</f>
        <v>How much are we currently doing for nature on our site or plan to help nature on our site?</v>
      </c>
      <c r="C7" s="169"/>
      <c r="D7" s="14">
        <f>Introduction!D313</f>
        <v>0</v>
      </c>
      <c r="E7" s="168" t="s">
        <v>270</v>
      </c>
      <c r="F7" s="168"/>
      <c r="G7" s="168"/>
      <c r="H7" s="6"/>
      <c r="I7" s="3"/>
    </row>
    <row r="8" spans="1:9" ht="55.4" customHeight="1" x14ac:dyDescent="0.35">
      <c r="A8" s="6"/>
      <c r="B8" s="169" t="str">
        <f>Introduction!C314</f>
        <v>How sustainable is our site?</v>
      </c>
      <c r="C8" s="169"/>
      <c r="D8" s="14">
        <f>Introduction!D314</f>
        <v>0</v>
      </c>
      <c r="E8" s="168" t="s">
        <v>271</v>
      </c>
      <c r="F8" s="168"/>
      <c r="G8" s="168"/>
      <c r="H8" s="6"/>
      <c r="I8" s="3"/>
    </row>
    <row r="9" spans="1:9" ht="55.4" customHeight="1" x14ac:dyDescent="0.35">
      <c r="A9" s="6"/>
      <c r="B9" s="169" t="str">
        <f>Introduction!C315</f>
        <v>Can we add more sustainable facilities/features to our site?</v>
      </c>
      <c r="C9" s="169"/>
      <c r="D9" s="14">
        <f>Introduction!D315</f>
        <v>0</v>
      </c>
      <c r="E9" s="168" t="s">
        <v>272</v>
      </c>
      <c r="F9" s="168"/>
      <c r="G9" s="168"/>
      <c r="H9" s="6"/>
      <c r="I9" s="3"/>
    </row>
    <row r="10" spans="1:9" ht="55.4" customHeight="1" x14ac:dyDescent="0.35">
      <c r="A10" s="6"/>
      <c r="B10" s="169" t="str">
        <f>Introduction!C316</f>
        <v>How much is wind an issue/could be an issue on our site?</v>
      </c>
      <c r="C10" s="169"/>
      <c r="D10" s="14">
        <f>Introduction!D316</f>
        <v>0</v>
      </c>
      <c r="E10" s="168" t="s">
        <v>273</v>
      </c>
      <c r="F10" s="168"/>
      <c r="G10" s="168"/>
      <c r="H10" s="6"/>
      <c r="I10" s="3"/>
    </row>
    <row r="11" spans="1:9" ht="55.4" customHeight="1" x14ac:dyDescent="0.35">
      <c r="A11" s="6"/>
      <c r="B11" s="169" t="str">
        <f>Introduction!C317</f>
        <v>We have features or plan features which will shelter us from the wind</v>
      </c>
      <c r="C11" s="169"/>
      <c r="D11" s="14">
        <f>Introduction!D317</f>
        <v>0</v>
      </c>
      <c r="E11" s="168" t="s">
        <v>274</v>
      </c>
      <c r="F11" s="168"/>
      <c r="G11" s="168"/>
      <c r="H11" s="6"/>
      <c r="I11" s="3"/>
    </row>
    <row r="12" spans="1:9" ht="55.4" customHeight="1" x14ac:dyDescent="0.35">
      <c r="A12" s="6"/>
      <c r="B12" s="169" t="str">
        <f>Introduction!C319</f>
        <v>How much is heat an issue on our site?</v>
      </c>
      <c r="C12" s="169"/>
      <c r="D12" s="14">
        <f>Introduction!D319</f>
        <v>0</v>
      </c>
      <c r="E12" s="168" t="s">
        <v>275</v>
      </c>
      <c r="F12" s="168"/>
      <c r="G12" s="168"/>
      <c r="H12" s="6"/>
      <c r="I12" s="3"/>
    </row>
    <row r="13" spans="1:9" ht="55.4" customHeight="1" x14ac:dyDescent="0.35">
      <c r="A13" s="6"/>
      <c r="B13" s="169" t="str">
        <f>Introduction!C318</f>
        <v>We have shade from nature, buildings or temporary shade to reduce overheating on our site.</v>
      </c>
      <c r="C13" s="169"/>
      <c r="D13" s="14">
        <f>Introduction!D318</f>
        <v>0</v>
      </c>
      <c r="E13" s="168" t="s">
        <v>276</v>
      </c>
      <c r="F13" s="168"/>
      <c r="G13" s="168"/>
      <c r="H13" s="6"/>
      <c r="I13" s="3"/>
    </row>
    <row r="14" spans="1:9" ht="55.4" customHeight="1" x14ac:dyDescent="0.35">
      <c r="A14" s="6"/>
      <c r="B14" s="169" t="str">
        <f>Introduction!C320</f>
        <v>Does our site have cold areas?</v>
      </c>
      <c r="C14" s="169"/>
      <c r="D14" s="14">
        <f>Introduction!D320</f>
        <v>0</v>
      </c>
      <c r="E14" s="168" t="s">
        <v>277</v>
      </c>
      <c r="F14" s="168"/>
      <c r="G14" s="168"/>
      <c r="H14" s="6"/>
      <c r="I14" s="3"/>
    </row>
    <row r="15" spans="1:9" ht="55.4" customHeight="1" x14ac:dyDescent="0.35">
      <c r="A15" s="6"/>
      <c r="B15" s="169" t="str">
        <f>Introduction!C321</f>
        <v>Do we currently provide shelter from the cold?</v>
      </c>
      <c r="C15" s="169"/>
      <c r="D15" s="14">
        <f>Introduction!D321</f>
        <v>0</v>
      </c>
      <c r="E15" s="168" t="s">
        <v>278</v>
      </c>
      <c r="F15" s="168"/>
      <c r="G15" s="168"/>
      <c r="H15" s="6"/>
      <c r="I15" s="3"/>
    </row>
    <row r="16" spans="1:9" ht="55.4" customHeight="1" x14ac:dyDescent="0.35">
      <c r="A16" s="6"/>
      <c r="B16" s="169" t="str">
        <f>Introduction!C322</f>
        <v>Is excess water an issue on our site?</v>
      </c>
      <c r="C16" s="169"/>
      <c r="D16" s="14">
        <f>Introduction!D322</f>
        <v>0</v>
      </c>
      <c r="E16" s="168" t="s">
        <v>279</v>
      </c>
      <c r="F16" s="168"/>
      <c r="G16" s="168"/>
      <c r="H16" s="6"/>
      <c r="I16" s="3"/>
    </row>
    <row r="17" spans="1:9" ht="55.4" customHeight="1" x14ac:dyDescent="0.35">
      <c r="A17" s="6"/>
      <c r="B17" s="169" t="str">
        <f>Introduction!C323</f>
        <v>How does our site currently manage excess water?</v>
      </c>
      <c r="C17" s="169"/>
      <c r="D17" s="14">
        <f>Introduction!D323</f>
        <v>0</v>
      </c>
      <c r="E17" s="168" t="s">
        <v>280</v>
      </c>
      <c r="F17" s="168"/>
      <c r="G17" s="168"/>
      <c r="H17" s="6"/>
      <c r="I17" s="3"/>
    </row>
    <row r="18" spans="1:9" ht="55.4" customHeight="1" x14ac:dyDescent="0.35">
      <c r="A18" s="6"/>
      <c r="B18" s="169" t="str">
        <f>Introduction!C324</f>
        <v>Is our site affected by or vulnerable to drought?</v>
      </c>
      <c r="C18" s="169"/>
      <c r="D18" s="14">
        <f>Introduction!D324</f>
        <v>0</v>
      </c>
      <c r="E18" s="168" t="s">
        <v>281</v>
      </c>
      <c r="F18" s="168"/>
      <c r="G18" s="168"/>
      <c r="H18" s="6"/>
      <c r="I18" s="3"/>
    </row>
    <row r="19" spans="1:9" ht="55.4" customHeight="1" x14ac:dyDescent="0.35">
      <c r="A19" s="6"/>
      <c r="B19" s="169" t="str">
        <f>Introduction!C325</f>
        <v>How well do we manage water on our site to reduce drought on our site?</v>
      </c>
      <c r="C19" s="169"/>
      <c r="D19" s="14">
        <f>Introduction!D325</f>
        <v>0</v>
      </c>
      <c r="E19" s="168" t="s">
        <v>282</v>
      </c>
      <c r="F19" s="168"/>
      <c r="G19" s="168"/>
      <c r="H19" s="6"/>
      <c r="I19" s="3"/>
    </row>
    <row r="20" spans="1:9" ht="55.4" customHeight="1" x14ac:dyDescent="0.35">
      <c r="A20" s="6"/>
      <c r="B20" s="169" t="s">
        <v>283</v>
      </c>
      <c r="C20" s="169"/>
      <c r="D20" s="14">
        <f>Introduction!D326</f>
        <v>0</v>
      </c>
      <c r="E20" s="168" t="s">
        <v>284</v>
      </c>
      <c r="F20" s="168"/>
      <c r="G20" s="168"/>
      <c r="H20" s="6"/>
      <c r="I20" s="3"/>
    </row>
    <row r="21" spans="1:9" ht="55.4" customHeight="1" x14ac:dyDescent="0.35">
      <c r="A21" s="6"/>
      <c r="B21" s="169" t="s">
        <v>285</v>
      </c>
      <c r="C21" s="169"/>
      <c r="D21" s="14">
        <f>Introduction!D327</f>
        <v>0</v>
      </c>
      <c r="E21" s="168" t="s">
        <v>286</v>
      </c>
      <c r="F21" s="168"/>
      <c r="G21" s="168"/>
      <c r="H21" s="6"/>
    </row>
    <row r="22" spans="1:9" ht="55.4" customHeight="1" x14ac:dyDescent="0.35">
      <c r="A22" s="6"/>
      <c r="B22" s="169" t="str">
        <f>Introduction!C328</f>
        <v>Do we have poor air quality on our site?</v>
      </c>
      <c r="C22" s="169"/>
      <c r="D22" s="14">
        <f>Introduction!D328</f>
        <v>0</v>
      </c>
      <c r="E22" s="168" t="s">
        <v>287</v>
      </c>
      <c r="F22" s="168"/>
      <c r="G22" s="168"/>
      <c r="H22" s="6"/>
      <c r="I22" s="3"/>
    </row>
    <row r="23" spans="1:9" ht="55.4" customHeight="1" x14ac:dyDescent="0.35">
      <c r="A23" s="6"/>
      <c r="B23" s="169" t="s">
        <v>288</v>
      </c>
      <c r="C23" s="169"/>
      <c r="D23" s="14">
        <f>Introduction!D329</f>
        <v>0</v>
      </c>
      <c r="E23" s="168" t="s">
        <v>289</v>
      </c>
      <c r="F23" s="168"/>
      <c r="G23" s="168"/>
      <c r="H23" s="6"/>
      <c r="I23" s="3"/>
    </row>
    <row r="24" spans="1:9" ht="17.5" x14ac:dyDescent="0.35">
      <c r="A24" s="6"/>
      <c r="B24" s="10"/>
      <c r="C24" s="10"/>
      <c r="D24" s="12"/>
      <c r="E24" s="1"/>
      <c r="F24" s="1"/>
      <c r="G24" s="1"/>
      <c r="H24" s="6"/>
      <c r="I24" s="3"/>
    </row>
    <row r="25" spans="1:9" ht="17.5" x14ac:dyDescent="0.35">
      <c r="A25" s="6"/>
      <c r="B25" s="10"/>
      <c r="C25" s="10"/>
      <c r="D25" s="12"/>
      <c r="E25" s="1"/>
      <c r="F25" s="1"/>
      <c r="G25" s="1"/>
      <c r="H25" s="6"/>
      <c r="I25" s="3"/>
    </row>
    <row r="26" spans="1:9" ht="20" x14ac:dyDescent="0.35">
      <c r="A26" s="15"/>
      <c r="B26" s="166" t="s">
        <v>290</v>
      </c>
      <c r="C26" s="166"/>
      <c r="D26" s="166"/>
      <c r="E26" s="166"/>
      <c r="F26" s="166"/>
      <c r="G26" s="166"/>
      <c r="H26" s="15"/>
      <c r="I26" s="3"/>
    </row>
    <row r="27" spans="1:9" ht="43" customHeight="1" x14ac:dyDescent="0.35">
      <c r="A27" s="6"/>
      <c r="B27" s="167" t="str">
        <f>Introduction!C333</f>
        <v>You have a range of policies in place across climate change, sustainability, outdoor learning and play (themes which interact with each other).</v>
      </c>
      <c r="C27" s="167"/>
      <c r="D27" s="167"/>
      <c r="E27" s="167"/>
      <c r="F27" s="167"/>
      <c r="G27" s="11">
        <f>Introduction!D333</f>
        <v>0</v>
      </c>
      <c r="H27" s="6"/>
      <c r="I27" s="3"/>
    </row>
    <row r="28" spans="1:9" ht="43" customHeight="1" x14ac:dyDescent="0.35">
      <c r="A28" s="6"/>
      <c r="B28" s="167" t="str">
        <f>Introduction!C334</f>
        <v>You have a lack of policy, or policy which is not focussed on the themes of climate change, sustainability, outdoor learning and play (themes which interact with each other).</v>
      </c>
      <c r="C28" s="167"/>
      <c r="D28" s="167"/>
      <c r="E28" s="167"/>
      <c r="F28" s="167"/>
      <c r="G28" s="11">
        <f>Introduction!D334</f>
        <v>0</v>
      </c>
      <c r="H28" s="6"/>
      <c r="I28" s="3"/>
    </row>
    <row r="29" spans="1:9" ht="43" customHeight="1" x14ac:dyDescent="0.35">
      <c r="A29" s="6"/>
      <c r="B29" s="167" t="str">
        <f>Introduction!C335</f>
        <v>You have an ambition to improve, and hope for many changes in the future.</v>
      </c>
      <c r="C29" s="167"/>
      <c r="D29" s="167"/>
      <c r="E29" s="167"/>
      <c r="F29" s="167"/>
      <c r="G29" s="11">
        <f>Introduction!D335</f>
        <v>0</v>
      </c>
      <c r="H29" s="6"/>
      <c r="I29" s="3"/>
    </row>
    <row r="30" spans="1:9" ht="43" customHeight="1" x14ac:dyDescent="0.35">
      <c r="A30" s="6"/>
      <c r="B30" s="167" t="str">
        <f>Introduction!C336</f>
        <v>Our staff broadly share the same vision and share a responsibility to teach about climate change and sustainability, utilising outdoor learning when appropriate.</v>
      </c>
      <c r="C30" s="167"/>
      <c r="D30" s="167"/>
      <c r="E30" s="167"/>
      <c r="F30" s="167"/>
      <c r="G30" s="11">
        <f>Introduction!D336</f>
        <v>0</v>
      </c>
      <c r="H30" s="6"/>
      <c r="I30" s="3"/>
    </row>
    <row r="31" spans="1:9" ht="43" customHeight="1" x14ac:dyDescent="0.35">
      <c r="A31" s="6"/>
      <c r="B31" s="167" t="str">
        <f>Introduction!C337</f>
        <v>A small group of staff deliver all of the climate change, sustainability and outdoor learning experiences in the school.</v>
      </c>
      <c r="C31" s="167"/>
      <c r="D31" s="167"/>
      <c r="E31" s="167"/>
      <c r="F31" s="167"/>
      <c r="G31" s="11">
        <f>Introduction!D337</f>
        <v>0</v>
      </c>
      <c r="H31" s="6"/>
      <c r="I31" s="3"/>
    </row>
    <row r="32" spans="1:9" ht="43" customHeight="1" x14ac:dyDescent="0.35">
      <c r="A32" s="6"/>
      <c r="B32" s="167" t="str">
        <f>Introduction!C338</f>
        <v>Themes such as climate and sustainability, or the use of outdoor learning, are cross-cutting and embedded in our wider curriculum.</v>
      </c>
      <c r="C32" s="167"/>
      <c r="D32" s="167"/>
      <c r="E32" s="167"/>
      <c r="F32" s="167"/>
      <c r="G32" s="11">
        <f>Introduction!D338</f>
        <v>0</v>
      </c>
      <c r="H32" s="6"/>
      <c r="I32" s="3"/>
    </row>
    <row r="33" spans="1:9" ht="43" customHeight="1" x14ac:dyDescent="0.35">
      <c r="A33" s="6"/>
      <c r="B33" s="167" t="str">
        <f>Introduction!C339</f>
        <v>Themes such as climate, sustinability and outdoor learning are restricted to a few staff leaders and/or a small group of pupils and/or a short period of time in the year.</v>
      </c>
      <c r="C33" s="167"/>
      <c r="D33" s="167"/>
      <c r="E33" s="167"/>
      <c r="F33" s="167"/>
      <c r="G33" s="11">
        <f>Introduction!D339</f>
        <v>0</v>
      </c>
      <c r="H33" s="6"/>
      <c r="I33" s="3"/>
    </row>
    <row r="34" spans="1:9" ht="43" customHeight="1" x14ac:dyDescent="0.35">
      <c r="A34" s="6"/>
      <c r="B34" s="167" t="str">
        <f>Introduction!C340</f>
        <v>Your policy &amp; practice increases opportunities for play.</v>
      </c>
      <c r="C34" s="167"/>
      <c r="D34" s="167"/>
      <c r="E34" s="167"/>
      <c r="F34" s="167"/>
      <c r="G34" s="11">
        <f>Introduction!D340</f>
        <v>0</v>
      </c>
      <c r="H34" s="6"/>
      <c r="I34" s="3"/>
    </row>
    <row r="35" spans="1:9" ht="43" customHeight="1" x14ac:dyDescent="0.35">
      <c r="A35" s="6"/>
      <c r="B35" s="167" t="str">
        <f>Introduction!C341</f>
        <v>Your policy &amp; practice restricts opportunity for play.</v>
      </c>
      <c r="C35" s="167"/>
      <c r="D35" s="167"/>
      <c r="E35" s="167"/>
      <c r="F35" s="167"/>
      <c r="G35" s="11">
        <f>Introduction!D341</f>
        <v>0</v>
      </c>
      <c r="H35" s="6"/>
      <c r="I35" s="3"/>
    </row>
    <row r="36" spans="1:9" ht="43" customHeight="1" x14ac:dyDescent="0.35">
      <c r="A36" s="6"/>
      <c r="B36" s="167" t="str">
        <f>Introduction!C342</f>
        <v>Your wider community is involved in supporting climate change, sustainability, outdoor learning, play and the use of your school grounds.</v>
      </c>
      <c r="C36" s="167"/>
      <c r="D36" s="167"/>
      <c r="E36" s="167"/>
      <c r="F36" s="167"/>
      <c r="G36" s="11">
        <f>Introduction!D342</f>
        <v>0</v>
      </c>
      <c r="H36" s="6"/>
      <c r="I36" s="3"/>
    </row>
    <row r="37" spans="1:9" ht="43" customHeight="1" x14ac:dyDescent="0.35">
      <c r="A37" s="6"/>
      <c r="B37" s="167" t="str">
        <f>Introduction!C343</f>
        <v>Do we exclude community from being involved in or accessing our grounds?</v>
      </c>
      <c r="C37" s="167"/>
      <c r="D37" s="167"/>
      <c r="E37" s="167"/>
      <c r="F37" s="167"/>
      <c r="G37" s="11">
        <f>Introduction!D343</f>
        <v>0</v>
      </c>
      <c r="H37" s="6"/>
      <c r="I37" s="3"/>
    </row>
    <row r="38" spans="1:9" ht="43" customHeight="1" x14ac:dyDescent="0.35">
      <c r="A38" s="6"/>
      <c r="B38" s="167" t="str">
        <f>Introduction!C344</f>
        <v>Your grounds are inclusive.</v>
      </c>
      <c r="C38" s="167"/>
      <c r="D38" s="167"/>
      <c r="E38" s="167"/>
      <c r="F38" s="167"/>
      <c r="G38" s="11">
        <f>Introduction!D344</f>
        <v>0</v>
      </c>
      <c r="H38" s="6"/>
      <c r="I38" s="3"/>
    </row>
    <row r="39" spans="1:9" ht="43" customHeight="1" x14ac:dyDescent="0.35">
      <c r="A39" s="6"/>
      <c r="B39" s="167" t="str">
        <f>Introduction!C345</f>
        <v>More work is needed to make your grounds inclusive.</v>
      </c>
      <c r="C39" s="167"/>
      <c r="D39" s="167"/>
      <c r="E39" s="167"/>
      <c r="F39" s="167"/>
      <c r="G39" s="11">
        <f>Introduction!D345</f>
        <v>0</v>
      </c>
      <c r="H39" s="6"/>
      <c r="I39" s="3"/>
    </row>
    <row r="40" spans="1:9" ht="43" customHeight="1" x14ac:dyDescent="0.35">
      <c r="A40" s="6"/>
      <c r="B40" s="167" t="str">
        <f>Introduction!C346</f>
        <v>How well do you partner with specialists to extend learning?</v>
      </c>
      <c r="C40" s="167"/>
      <c r="D40" s="167"/>
      <c r="E40" s="167"/>
      <c r="F40" s="167"/>
      <c r="G40" s="11">
        <f>Introduction!D346</f>
        <v>0</v>
      </c>
      <c r="H40" s="6"/>
      <c r="I40" s="3"/>
    </row>
    <row r="41" spans="1:9" ht="43" customHeight="1" x14ac:dyDescent="0.35">
      <c r="A41" s="6"/>
      <c r="B41" s="167" t="str">
        <f>Introduction!C347</f>
        <v>You lack partnership and sharing of vision around climate change, sustainability, outdoor learning and play.</v>
      </c>
      <c r="C41" s="167"/>
      <c r="D41" s="167"/>
      <c r="E41" s="167"/>
      <c r="F41" s="167"/>
      <c r="G41" s="11">
        <f>Introduction!D347</f>
        <v>0</v>
      </c>
      <c r="H41" s="6"/>
      <c r="I41" s="3"/>
    </row>
    <row r="42" spans="1:9" ht="43" customHeight="1" x14ac:dyDescent="0.35">
      <c r="A42" s="6"/>
      <c r="B42" s="167" t="str">
        <f>Introduction!C348</f>
        <v>There are features in our grounds created and maintained to facilitate learning and play.</v>
      </c>
      <c r="C42" s="167"/>
      <c r="D42" s="167"/>
      <c r="E42" s="167"/>
      <c r="F42" s="167"/>
      <c r="G42" s="11">
        <f>Introduction!D348</f>
        <v>0</v>
      </c>
      <c r="H42" s="6"/>
      <c r="I42" s="3"/>
    </row>
    <row r="43" spans="1:9" ht="43" customHeight="1" x14ac:dyDescent="0.35">
      <c r="A43" s="6"/>
      <c r="B43" s="167" t="str">
        <f>Introduction!C349</f>
        <v>Our grounds lack features to encourage use by teachers and/or our policy and practice discourages them from using the space.</v>
      </c>
      <c r="C43" s="167"/>
      <c r="D43" s="167"/>
      <c r="E43" s="167"/>
      <c r="F43" s="167"/>
      <c r="G43" s="11">
        <f>Introduction!D349</f>
        <v>0</v>
      </c>
      <c r="H43" s="6"/>
      <c r="I43" s="3"/>
    </row>
    <row r="44" spans="1:9" x14ac:dyDescent="0.35">
      <c r="A44" s="6"/>
      <c r="B44" s="5"/>
      <c r="C44" s="1"/>
      <c r="D44" s="5"/>
      <c r="E44" s="5"/>
      <c r="F44" s="5"/>
      <c r="G44" s="6"/>
      <c r="H44" s="6"/>
      <c r="I44" s="3"/>
    </row>
    <row r="45" spans="1:9" x14ac:dyDescent="0.35">
      <c r="A45" s="6"/>
      <c r="B45" s="5"/>
      <c r="C45" s="1"/>
      <c r="D45" s="5"/>
      <c r="E45" s="5"/>
      <c r="F45" s="5"/>
      <c r="G45" s="6"/>
      <c r="H45" s="6"/>
      <c r="I45" s="3"/>
    </row>
    <row r="46" spans="1:9" x14ac:dyDescent="0.35">
      <c r="A46" s="6"/>
      <c r="B46" s="5"/>
      <c r="C46" s="1"/>
      <c r="D46" s="5"/>
      <c r="E46" s="5"/>
      <c r="F46" s="5"/>
      <c r="G46" s="6"/>
      <c r="H46" s="6"/>
      <c r="I46" s="3"/>
    </row>
    <row r="47" spans="1:9" x14ac:dyDescent="0.35">
      <c r="A47" s="6"/>
      <c r="B47" s="5"/>
      <c r="C47" s="1"/>
      <c r="D47" s="5"/>
      <c r="E47" s="5"/>
      <c r="F47" s="5"/>
      <c r="G47" s="6"/>
      <c r="H47" s="6"/>
      <c r="I47" s="3"/>
    </row>
    <row r="48" spans="1:9" x14ac:dyDescent="0.35">
      <c r="A48" s="6"/>
      <c r="B48" s="5"/>
      <c r="C48" s="1"/>
      <c r="D48" s="5"/>
      <c r="E48" s="5"/>
      <c r="F48" s="5"/>
      <c r="G48" s="6"/>
      <c r="H48" s="6"/>
      <c r="I48" s="3"/>
    </row>
    <row r="49" spans="1:9" x14ac:dyDescent="0.35">
      <c r="A49" s="6"/>
      <c r="B49" s="5"/>
      <c r="C49" s="1"/>
      <c r="D49" s="5"/>
      <c r="E49" s="5"/>
      <c r="F49" s="5"/>
      <c r="G49" s="6"/>
      <c r="H49" s="6"/>
      <c r="I49" s="3"/>
    </row>
    <row r="50" spans="1:9" x14ac:dyDescent="0.35">
      <c r="A50" s="6"/>
      <c r="B50" s="5"/>
      <c r="C50" s="1"/>
      <c r="D50" s="5"/>
      <c r="E50" s="5"/>
      <c r="F50" s="5"/>
      <c r="G50" s="6"/>
      <c r="H50" s="6"/>
      <c r="I50" s="3"/>
    </row>
    <row r="51" spans="1:9" x14ac:dyDescent="0.35">
      <c r="A51" s="6"/>
      <c r="B51" s="5"/>
      <c r="C51" s="1"/>
      <c r="D51" s="5"/>
      <c r="E51" s="5"/>
      <c r="F51" s="5"/>
      <c r="G51" s="6"/>
      <c r="H51" s="6"/>
      <c r="I51" s="3"/>
    </row>
    <row r="52" spans="1:9" x14ac:dyDescent="0.35">
      <c r="A52" s="6"/>
      <c r="B52" s="5"/>
      <c r="C52" s="1"/>
      <c r="D52" s="5"/>
      <c r="E52" s="5"/>
      <c r="F52" s="5"/>
      <c r="G52" s="6"/>
      <c r="H52" s="6"/>
      <c r="I52" s="3"/>
    </row>
    <row r="53" spans="1:9" x14ac:dyDescent="0.35">
      <c r="A53" s="6"/>
      <c r="B53" s="5"/>
      <c r="C53" s="1"/>
      <c r="D53" s="5"/>
      <c r="E53" s="5"/>
      <c r="F53" s="5"/>
      <c r="G53" s="6"/>
      <c r="H53" s="6"/>
      <c r="I53" s="3"/>
    </row>
    <row r="54" spans="1:9" x14ac:dyDescent="0.35">
      <c r="A54" s="6"/>
      <c r="B54" s="5"/>
      <c r="C54" s="1"/>
      <c r="D54" s="5"/>
      <c r="E54" s="5"/>
      <c r="F54" s="5"/>
      <c r="G54" s="6"/>
      <c r="H54" s="6"/>
      <c r="I54" s="3"/>
    </row>
    <row r="55" spans="1:9" x14ac:dyDescent="0.35">
      <c r="A55" s="6"/>
      <c r="B55" s="5"/>
      <c r="C55" s="1"/>
      <c r="D55" s="5"/>
      <c r="E55" s="5"/>
      <c r="F55" s="5"/>
      <c r="G55" s="6"/>
      <c r="H55" s="6"/>
      <c r="I55" s="3"/>
    </row>
    <row r="56" spans="1:9" x14ac:dyDescent="0.35">
      <c r="A56" s="6"/>
      <c r="B56" s="5"/>
      <c r="C56" s="1"/>
      <c r="D56" s="5"/>
      <c r="E56" s="5"/>
      <c r="F56" s="5"/>
      <c r="G56" s="6"/>
      <c r="H56" s="6"/>
      <c r="I56" s="3"/>
    </row>
    <row r="57" spans="1:9" x14ac:dyDescent="0.35">
      <c r="A57" s="6"/>
      <c r="B57" s="5"/>
      <c r="C57" s="1"/>
      <c r="D57" s="5"/>
      <c r="E57" s="5"/>
      <c r="F57" s="5"/>
      <c r="G57" s="6"/>
      <c r="H57" s="6"/>
      <c r="I57" s="3"/>
    </row>
    <row r="58" spans="1:9" x14ac:dyDescent="0.35">
      <c r="A58" s="6"/>
      <c r="B58" s="5"/>
      <c r="C58" s="1"/>
      <c r="D58" s="5"/>
      <c r="E58" s="5"/>
      <c r="F58" s="5"/>
      <c r="G58" s="6"/>
      <c r="H58" s="6"/>
      <c r="I58" s="3"/>
    </row>
    <row r="59" spans="1:9" x14ac:dyDescent="0.35">
      <c r="A59" s="6"/>
      <c r="B59" s="5"/>
      <c r="C59" s="1"/>
      <c r="D59" s="5"/>
      <c r="E59" s="5"/>
      <c r="F59" s="5"/>
      <c r="G59" s="6"/>
      <c r="H59" s="6"/>
      <c r="I59" s="3"/>
    </row>
    <row r="60" spans="1:9" ht="20" x14ac:dyDescent="0.35">
      <c r="A60" s="166" t="s">
        <v>291</v>
      </c>
      <c r="B60" s="166"/>
      <c r="C60" s="166"/>
      <c r="D60" s="166"/>
      <c r="E60" s="166"/>
      <c r="F60" s="166"/>
      <c r="G60" s="166"/>
      <c r="H60" s="166"/>
      <c r="I60" s="3"/>
    </row>
    <row r="61" spans="1:9" x14ac:dyDescent="0.35">
      <c r="A61" s="6"/>
      <c r="B61" s="5"/>
      <c r="C61" s="1"/>
      <c r="D61" s="5"/>
      <c r="E61" s="5"/>
      <c r="F61" s="5"/>
      <c r="G61" s="6"/>
      <c r="H61" s="6"/>
      <c r="I61" s="3"/>
    </row>
    <row r="62" spans="1:9" x14ac:dyDescent="0.35">
      <c r="A62" s="6"/>
      <c r="B62" s="5"/>
      <c r="C62" s="1"/>
      <c r="D62" s="5"/>
      <c r="E62" s="5"/>
      <c r="F62" s="5"/>
      <c r="G62" s="6"/>
      <c r="H62" s="6"/>
      <c r="I62" s="3"/>
    </row>
    <row r="63" spans="1:9" x14ac:dyDescent="0.35">
      <c r="A63" s="6"/>
      <c r="B63" s="5"/>
      <c r="C63" s="1"/>
      <c r="D63" s="5"/>
      <c r="E63" s="5"/>
      <c r="F63" s="5"/>
      <c r="G63" s="6"/>
      <c r="H63" s="6"/>
      <c r="I63" s="3"/>
    </row>
    <row r="64" spans="1:9" x14ac:dyDescent="0.35">
      <c r="A64" s="6"/>
      <c r="B64" s="5"/>
      <c r="C64" s="1"/>
      <c r="D64" s="5"/>
      <c r="E64" s="5"/>
      <c r="F64" s="5"/>
      <c r="G64" s="6"/>
      <c r="H64" s="6"/>
      <c r="I64" s="3"/>
    </row>
    <row r="65" spans="1:9" x14ac:dyDescent="0.35">
      <c r="A65" s="6"/>
      <c r="B65" s="5"/>
      <c r="C65" s="1"/>
      <c r="D65" s="5"/>
      <c r="E65" s="5"/>
      <c r="F65" s="5"/>
      <c r="G65" s="6"/>
      <c r="H65" s="6"/>
      <c r="I65" s="3"/>
    </row>
    <row r="66" spans="1:9" x14ac:dyDescent="0.35">
      <c r="A66" s="6"/>
      <c r="B66" s="5"/>
      <c r="C66" s="1"/>
      <c r="D66" s="5"/>
      <c r="E66" s="5"/>
      <c r="F66" s="5"/>
      <c r="G66" s="6"/>
      <c r="H66" s="6"/>
      <c r="I66" s="3"/>
    </row>
    <row r="67" spans="1:9" x14ac:dyDescent="0.35">
      <c r="A67" s="6"/>
      <c r="B67" s="5"/>
      <c r="C67" s="1"/>
      <c r="D67" s="5"/>
      <c r="E67" s="5"/>
      <c r="F67" s="5"/>
      <c r="G67" s="6"/>
      <c r="H67" s="6"/>
      <c r="I67" s="3"/>
    </row>
    <row r="68" spans="1:9" x14ac:dyDescent="0.35">
      <c r="A68" s="6"/>
      <c r="B68" s="5"/>
      <c r="C68" s="1"/>
      <c r="D68" s="5"/>
      <c r="E68" s="5"/>
      <c r="F68" s="5"/>
      <c r="G68" s="6"/>
      <c r="H68" s="6"/>
      <c r="I68" s="3"/>
    </row>
    <row r="69" spans="1:9" x14ac:dyDescent="0.35">
      <c r="A69" s="6"/>
      <c r="B69" s="5"/>
      <c r="C69" s="1"/>
      <c r="D69" s="5"/>
      <c r="E69" s="5"/>
      <c r="F69" s="5"/>
      <c r="G69" s="6"/>
      <c r="H69" s="6"/>
      <c r="I69" s="3"/>
    </row>
    <row r="70" spans="1:9" x14ac:dyDescent="0.35">
      <c r="A70" s="6"/>
      <c r="B70" s="5"/>
      <c r="C70" s="1"/>
      <c r="D70" s="5"/>
      <c r="E70" s="5"/>
      <c r="F70" s="5"/>
      <c r="G70" s="6"/>
      <c r="H70" s="6"/>
      <c r="I70" s="3"/>
    </row>
    <row r="71" spans="1:9" x14ac:dyDescent="0.35">
      <c r="A71" s="6"/>
      <c r="B71" s="5"/>
      <c r="C71" s="1"/>
      <c r="D71" s="5"/>
      <c r="E71" s="5"/>
      <c r="F71" s="5"/>
      <c r="G71" s="6"/>
      <c r="H71" s="6"/>
      <c r="I71" s="3"/>
    </row>
    <row r="72" spans="1:9" x14ac:dyDescent="0.35">
      <c r="A72" s="6"/>
      <c r="B72" s="5"/>
      <c r="C72" s="1"/>
      <c r="D72" s="5"/>
      <c r="E72" s="5"/>
      <c r="F72" s="5"/>
      <c r="G72" s="6"/>
      <c r="H72" s="6"/>
      <c r="I72" s="3"/>
    </row>
    <row r="73" spans="1:9" x14ac:dyDescent="0.35">
      <c r="A73" s="6"/>
      <c r="B73" s="5"/>
      <c r="C73" s="1"/>
      <c r="D73" s="5"/>
      <c r="E73" s="5"/>
      <c r="F73" s="5"/>
      <c r="G73" s="6"/>
      <c r="H73" s="6"/>
      <c r="I73" s="3"/>
    </row>
    <row r="74" spans="1:9" x14ac:dyDescent="0.35">
      <c r="A74" s="6"/>
      <c r="B74" s="5"/>
      <c r="C74" s="1"/>
      <c r="D74" s="5"/>
      <c r="E74" s="5"/>
      <c r="F74" s="5"/>
      <c r="G74" s="6"/>
      <c r="H74" s="6"/>
      <c r="I74" s="3"/>
    </row>
    <row r="75" spans="1:9" x14ac:dyDescent="0.35">
      <c r="A75" s="6"/>
      <c r="B75" s="5"/>
      <c r="C75" s="1"/>
      <c r="D75" s="5"/>
      <c r="E75" s="5"/>
      <c r="F75" s="5"/>
      <c r="G75" s="6"/>
      <c r="H75" s="6"/>
      <c r="I75" s="3"/>
    </row>
    <row r="76" spans="1:9" x14ac:dyDescent="0.35">
      <c r="A76" s="6"/>
      <c r="B76" s="5"/>
      <c r="C76" s="1"/>
      <c r="D76" s="5"/>
      <c r="E76" s="5"/>
      <c r="F76" s="5"/>
      <c r="G76" s="6"/>
      <c r="H76" s="6"/>
      <c r="I76" s="3"/>
    </row>
    <row r="77" spans="1:9" x14ac:dyDescent="0.35">
      <c r="A77" s="6"/>
      <c r="B77" s="5"/>
      <c r="C77" s="1"/>
      <c r="D77" s="5"/>
      <c r="E77" s="5"/>
      <c r="F77" s="5"/>
      <c r="G77" s="6"/>
      <c r="H77" s="6"/>
      <c r="I77" s="3"/>
    </row>
    <row r="78" spans="1:9" x14ac:dyDescent="0.35">
      <c r="A78" s="6"/>
      <c r="B78" s="5"/>
      <c r="C78" s="1"/>
      <c r="D78" s="5"/>
      <c r="E78" s="5"/>
      <c r="F78" s="5"/>
      <c r="G78" s="6"/>
      <c r="H78" s="6"/>
      <c r="I78" s="3"/>
    </row>
    <row r="79" spans="1:9" x14ac:dyDescent="0.35">
      <c r="A79" s="6"/>
      <c r="B79" s="5"/>
      <c r="C79" s="1"/>
      <c r="D79" s="5"/>
      <c r="E79" s="5"/>
      <c r="F79" s="5"/>
      <c r="G79" s="6"/>
      <c r="H79" s="6"/>
      <c r="I79" s="3"/>
    </row>
    <row r="80" spans="1:9" x14ac:dyDescent="0.35">
      <c r="A80" s="6"/>
      <c r="B80" s="5"/>
      <c r="C80" s="1"/>
      <c r="D80" s="5"/>
      <c r="E80" s="5"/>
      <c r="F80" s="5"/>
      <c r="G80" s="6"/>
      <c r="H80" s="6"/>
      <c r="I80" s="3"/>
    </row>
    <row r="81" spans="1:9" x14ac:dyDescent="0.35">
      <c r="A81" s="6"/>
      <c r="B81" s="5"/>
      <c r="C81" s="1"/>
      <c r="D81" s="5"/>
      <c r="E81" s="5"/>
      <c r="F81" s="5"/>
      <c r="G81" s="6"/>
      <c r="H81" s="6"/>
      <c r="I81" s="3"/>
    </row>
    <row r="82" spans="1:9" x14ac:dyDescent="0.35">
      <c r="A82" s="6"/>
      <c r="B82" s="5"/>
      <c r="C82" s="1"/>
      <c r="D82" s="5"/>
      <c r="E82" s="5"/>
      <c r="F82" s="5"/>
      <c r="G82" s="6"/>
      <c r="H82" s="6"/>
      <c r="I82" s="3"/>
    </row>
    <row r="83" spans="1:9" x14ac:dyDescent="0.35">
      <c r="A83" s="6"/>
      <c r="B83" s="5"/>
      <c r="C83" s="1"/>
      <c r="D83" s="5"/>
      <c r="E83" s="5"/>
      <c r="F83" s="5"/>
      <c r="G83" s="6"/>
      <c r="H83" s="6"/>
      <c r="I83" s="3"/>
    </row>
    <row r="84" spans="1:9" x14ac:dyDescent="0.35">
      <c r="A84" s="6"/>
      <c r="B84" s="5"/>
      <c r="C84" s="1"/>
      <c r="D84" s="5"/>
      <c r="E84" s="5"/>
      <c r="F84" s="5"/>
      <c r="G84" s="6"/>
      <c r="H84" s="6"/>
      <c r="I84" s="3"/>
    </row>
    <row r="85" spans="1:9" x14ac:dyDescent="0.35">
      <c r="A85" s="6"/>
      <c r="B85" s="5"/>
      <c r="C85" s="1"/>
      <c r="D85" s="5"/>
      <c r="E85" s="5"/>
      <c r="F85" s="5"/>
      <c r="G85" s="6"/>
      <c r="H85" s="6"/>
      <c r="I85" s="3"/>
    </row>
    <row r="86" spans="1:9" x14ac:dyDescent="0.35">
      <c r="A86" s="6"/>
      <c r="B86" s="5"/>
      <c r="C86" s="1"/>
      <c r="D86" s="5"/>
      <c r="E86" s="5"/>
      <c r="F86" s="5"/>
      <c r="G86" s="6"/>
      <c r="H86" s="6"/>
      <c r="I86" s="3"/>
    </row>
    <row r="87" spans="1:9" x14ac:dyDescent="0.35">
      <c r="A87" s="6"/>
      <c r="B87" s="5"/>
      <c r="C87" s="1"/>
      <c r="D87" s="5"/>
      <c r="E87" s="5"/>
      <c r="F87" s="5"/>
      <c r="G87" s="6"/>
      <c r="H87" s="6"/>
      <c r="I87" s="3"/>
    </row>
    <row r="88" spans="1:9" x14ac:dyDescent="0.35">
      <c r="A88" s="6"/>
      <c r="B88" s="5"/>
      <c r="C88" s="1"/>
      <c r="D88" s="5"/>
      <c r="E88" s="5"/>
      <c r="F88" s="5"/>
      <c r="G88" s="6"/>
      <c r="H88" s="6"/>
      <c r="I88" s="3"/>
    </row>
    <row r="89" spans="1:9" x14ac:dyDescent="0.35">
      <c r="A89" s="6"/>
      <c r="B89" s="5"/>
      <c r="C89" s="1"/>
      <c r="D89" s="5"/>
      <c r="E89" s="5"/>
      <c r="F89" s="5"/>
      <c r="G89" s="6"/>
      <c r="H89" s="6"/>
      <c r="I89" s="3"/>
    </row>
    <row r="90" spans="1:9" x14ac:dyDescent="0.35">
      <c r="A90" s="6"/>
      <c r="B90" s="5"/>
      <c r="C90" s="1"/>
      <c r="D90" s="5"/>
      <c r="E90" s="5"/>
      <c r="F90" s="5"/>
      <c r="G90" s="6"/>
      <c r="H90" s="6"/>
      <c r="I90" s="3"/>
    </row>
    <row r="91" spans="1:9" x14ac:dyDescent="0.35">
      <c r="A91" s="6"/>
      <c r="B91" s="5"/>
      <c r="C91" s="1"/>
      <c r="D91" s="5"/>
      <c r="E91" s="5"/>
      <c r="F91" s="5"/>
      <c r="G91" s="6"/>
      <c r="H91" s="6"/>
      <c r="I91" s="3"/>
    </row>
    <row r="92" spans="1:9" x14ac:dyDescent="0.35">
      <c r="A92" s="6"/>
      <c r="B92" s="5"/>
      <c r="C92" s="1"/>
      <c r="D92" s="5"/>
      <c r="E92" s="5"/>
      <c r="F92" s="5"/>
      <c r="G92" s="6"/>
      <c r="H92" s="6"/>
      <c r="I92" s="3"/>
    </row>
    <row r="93" spans="1:9" x14ac:dyDescent="0.35">
      <c r="A93" s="6"/>
      <c r="B93" s="5"/>
      <c r="C93" s="1"/>
      <c r="D93" s="5"/>
      <c r="E93" s="5"/>
      <c r="F93" s="5"/>
      <c r="G93" s="6"/>
      <c r="H93" s="6"/>
      <c r="I93" s="3"/>
    </row>
    <row r="94" spans="1:9" x14ac:dyDescent="0.35">
      <c r="A94" s="6"/>
      <c r="B94" s="5"/>
      <c r="C94" s="1"/>
      <c r="D94" s="5"/>
      <c r="E94" s="5"/>
      <c r="F94" s="5"/>
      <c r="G94" s="6"/>
      <c r="H94" s="6"/>
      <c r="I94" s="3"/>
    </row>
    <row r="95" spans="1:9" x14ac:dyDescent="0.35">
      <c r="A95" s="6"/>
      <c r="B95" s="5"/>
      <c r="C95" s="1"/>
      <c r="D95" s="5"/>
      <c r="E95" s="5"/>
      <c r="F95" s="5"/>
      <c r="G95" s="6"/>
      <c r="H95" s="6"/>
      <c r="I95" s="3"/>
    </row>
    <row r="96" spans="1:9" x14ac:dyDescent="0.35">
      <c r="A96" s="6"/>
      <c r="B96" s="5"/>
      <c r="C96" s="1"/>
      <c r="D96" s="5"/>
      <c r="E96" s="5"/>
      <c r="F96" s="5"/>
      <c r="G96" s="6"/>
      <c r="H96" s="6"/>
      <c r="I96" s="3"/>
    </row>
    <row r="97" spans="1:9" x14ac:dyDescent="0.35">
      <c r="A97" s="6"/>
      <c r="B97" s="5"/>
      <c r="C97" s="1"/>
      <c r="D97" s="5"/>
      <c r="E97" s="5"/>
      <c r="F97" s="5"/>
      <c r="G97" s="6"/>
      <c r="H97" s="6"/>
      <c r="I97" s="3"/>
    </row>
    <row r="98" spans="1:9" x14ac:dyDescent="0.35">
      <c r="A98" s="6"/>
      <c r="B98" s="5"/>
      <c r="C98" s="1"/>
      <c r="D98" s="5"/>
      <c r="E98" s="5"/>
      <c r="F98" s="5"/>
      <c r="G98" s="6"/>
      <c r="H98" s="6"/>
      <c r="I98" s="3"/>
    </row>
    <row r="99" spans="1:9" x14ac:dyDescent="0.35">
      <c r="A99" s="6"/>
      <c r="B99" s="5"/>
      <c r="C99" s="1"/>
      <c r="D99" s="5"/>
      <c r="E99" s="5"/>
      <c r="F99" s="5"/>
      <c r="G99" s="6"/>
      <c r="H99" s="6"/>
      <c r="I99" s="3"/>
    </row>
    <row r="100" spans="1:9" x14ac:dyDescent="0.35">
      <c r="A100" s="6"/>
      <c r="B100" s="5"/>
      <c r="C100" s="1"/>
      <c r="D100" s="5"/>
      <c r="E100" s="5"/>
      <c r="F100" s="5"/>
      <c r="G100" s="6"/>
      <c r="H100" s="6"/>
      <c r="I100" s="3"/>
    </row>
    <row r="101" spans="1:9" x14ac:dyDescent="0.35">
      <c r="A101" s="6"/>
      <c r="B101" s="5"/>
      <c r="C101" s="1"/>
      <c r="D101" s="5"/>
      <c r="E101" s="5"/>
      <c r="F101" s="5"/>
      <c r="G101" s="6"/>
      <c r="H101" s="6"/>
      <c r="I101" s="3"/>
    </row>
    <row r="102" spans="1:9" x14ac:dyDescent="0.35">
      <c r="A102" s="6"/>
      <c r="B102" s="5"/>
      <c r="C102" s="1"/>
      <c r="D102" s="5"/>
      <c r="E102" s="5"/>
      <c r="F102" s="5"/>
      <c r="G102" s="6"/>
      <c r="H102" s="6"/>
      <c r="I102" s="3"/>
    </row>
    <row r="103" spans="1:9" x14ac:dyDescent="0.35">
      <c r="A103" s="6"/>
      <c r="B103" s="5"/>
      <c r="C103" s="1"/>
      <c r="D103" s="5"/>
      <c r="E103" s="5"/>
      <c r="F103" s="5"/>
      <c r="G103" s="6"/>
      <c r="H103" s="6"/>
      <c r="I103" s="3"/>
    </row>
    <row r="104" spans="1:9" x14ac:dyDescent="0.35">
      <c r="A104" s="6"/>
      <c r="B104" s="5"/>
      <c r="C104" s="1"/>
      <c r="D104" s="5"/>
      <c r="E104" s="5"/>
      <c r="F104" s="5"/>
      <c r="G104" s="6"/>
      <c r="H104" s="6"/>
      <c r="I104" s="3"/>
    </row>
    <row r="105" spans="1:9" x14ac:dyDescent="0.35">
      <c r="A105" s="6"/>
      <c r="B105" s="5"/>
      <c r="C105" s="1"/>
      <c r="D105" s="5"/>
      <c r="E105" s="5"/>
      <c r="F105" s="5"/>
      <c r="G105" s="6"/>
      <c r="H105" s="6"/>
      <c r="I105" s="3"/>
    </row>
    <row r="106" spans="1:9" x14ac:dyDescent="0.35">
      <c r="A106" s="6"/>
      <c r="B106" s="5"/>
      <c r="C106" s="1"/>
      <c r="D106" s="5"/>
      <c r="E106" s="5"/>
      <c r="F106" s="5"/>
      <c r="G106" s="6"/>
      <c r="H106" s="6"/>
      <c r="I106" s="3"/>
    </row>
    <row r="107" spans="1:9" x14ac:dyDescent="0.35">
      <c r="A107" s="6"/>
      <c r="B107" s="5"/>
      <c r="C107" s="1"/>
      <c r="D107" s="5"/>
      <c r="E107" s="5"/>
      <c r="F107" s="5"/>
      <c r="G107" s="6"/>
      <c r="H107" s="6"/>
      <c r="I107" s="3"/>
    </row>
    <row r="108" spans="1:9" x14ac:dyDescent="0.35">
      <c r="A108" s="6"/>
      <c r="B108" s="5"/>
      <c r="C108" s="1"/>
      <c r="D108" s="5"/>
      <c r="E108" s="5"/>
      <c r="F108" s="5"/>
      <c r="G108" s="6"/>
      <c r="H108" s="6"/>
      <c r="I108" s="3"/>
    </row>
    <row r="109" spans="1:9" x14ac:dyDescent="0.35">
      <c r="A109" s="6"/>
      <c r="B109" s="5"/>
      <c r="C109" s="1"/>
      <c r="D109" s="5"/>
      <c r="E109" s="5"/>
      <c r="F109" s="5"/>
      <c r="G109" s="6"/>
      <c r="H109" s="6"/>
      <c r="I109" s="3"/>
    </row>
    <row r="110" spans="1:9" x14ac:dyDescent="0.35">
      <c r="A110" s="6"/>
      <c r="B110" s="5"/>
      <c r="C110" s="1"/>
      <c r="D110" s="5"/>
      <c r="E110" s="5"/>
      <c r="F110" s="5"/>
      <c r="G110" s="6"/>
      <c r="H110" s="6"/>
      <c r="I110" s="3"/>
    </row>
    <row r="111" spans="1:9" x14ac:dyDescent="0.35">
      <c r="A111" s="6"/>
      <c r="B111" s="5"/>
      <c r="C111" s="1"/>
      <c r="D111" s="5"/>
      <c r="E111" s="5"/>
      <c r="F111" s="5"/>
      <c r="G111" s="6"/>
      <c r="H111" s="6"/>
      <c r="I111" s="3"/>
    </row>
    <row r="112" spans="1:9" x14ac:dyDescent="0.35">
      <c r="A112" s="6"/>
      <c r="B112" s="5"/>
      <c r="C112" s="1"/>
      <c r="D112" s="5"/>
      <c r="E112" s="5"/>
      <c r="F112" s="5"/>
      <c r="G112" s="6"/>
      <c r="H112" s="6"/>
      <c r="I112" s="3"/>
    </row>
    <row r="113" spans="1:9" x14ac:dyDescent="0.35">
      <c r="A113" s="6"/>
      <c r="B113" s="5"/>
      <c r="C113" s="1"/>
      <c r="D113" s="5"/>
      <c r="E113" s="5"/>
      <c r="F113" s="5"/>
      <c r="G113" s="6"/>
      <c r="H113" s="6"/>
      <c r="I113" s="3"/>
    </row>
    <row r="114" spans="1:9" x14ac:dyDescent="0.35">
      <c r="A114" s="6"/>
      <c r="B114" s="5"/>
      <c r="C114" s="1"/>
      <c r="D114" s="5"/>
      <c r="E114" s="5"/>
      <c r="F114" s="5"/>
      <c r="G114" s="6"/>
      <c r="H114" s="6"/>
      <c r="I114" s="3"/>
    </row>
    <row r="115" spans="1:9" x14ac:dyDescent="0.35">
      <c r="A115" s="6"/>
      <c r="B115" s="5"/>
      <c r="C115" s="1"/>
      <c r="D115" s="5"/>
      <c r="E115" s="5"/>
      <c r="F115" s="5"/>
      <c r="G115" s="6"/>
      <c r="H115" s="6"/>
      <c r="I115" s="3"/>
    </row>
    <row r="116" spans="1:9" x14ac:dyDescent="0.35">
      <c r="A116" s="6"/>
      <c r="B116" s="5"/>
      <c r="C116" s="1"/>
      <c r="D116" s="5"/>
      <c r="E116" s="5"/>
      <c r="F116" s="5"/>
      <c r="G116" s="6"/>
      <c r="H116" s="6"/>
      <c r="I116" s="3"/>
    </row>
    <row r="117" spans="1:9" x14ac:dyDescent="0.35">
      <c r="A117" s="6"/>
      <c r="B117" s="5"/>
      <c r="C117" s="1"/>
      <c r="D117" s="5"/>
      <c r="E117" s="5"/>
      <c r="F117" s="5"/>
      <c r="G117" s="6"/>
      <c r="H117" s="6"/>
      <c r="I117" s="3"/>
    </row>
    <row r="118" spans="1:9" x14ac:dyDescent="0.35">
      <c r="A118" s="6"/>
      <c r="B118" s="5"/>
      <c r="C118" s="1"/>
      <c r="D118" s="5"/>
      <c r="E118" s="5"/>
      <c r="F118" s="5"/>
      <c r="G118" s="6"/>
      <c r="H118" s="6"/>
      <c r="I118" s="3"/>
    </row>
    <row r="119" spans="1:9" x14ac:dyDescent="0.35">
      <c r="A119" s="6"/>
      <c r="B119" s="5"/>
      <c r="C119" s="1"/>
      <c r="D119" s="5"/>
      <c r="E119" s="5"/>
      <c r="F119" s="5"/>
      <c r="G119" s="6"/>
      <c r="H119" s="6"/>
      <c r="I119" s="3"/>
    </row>
    <row r="120" spans="1:9" x14ac:dyDescent="0.35">
      <c r="A120" s="6"/>
      <c r="B120" s="5"/>
      <c r="C120" s="1"/>
      <c r="D120" s="5"/>
      <c r="E120" s="5"/>
      <c r="F120" s="5"/>
      <c r="G120" s="6"/>
      <c r="H120" s="6"/>
      <c r="I120" s="3"/>
    </row>
    <row r="121" spans="1:9" x14ac:dyDescent="0.35">
      <c r="A121" s="6"/>
      <c r="B121" s="5"/>
      <c r="C121" s="1"/>
      <c r="D121" s="5"/>
      <c r="E121" s="5"/>
      <c r="F121" s="5"/>
      <c r="G121" s="6"/>
      <c r="H121" s="6"/>
      <c r="I121" s="3"/>
    </row>
    <row r="122" spans="1:9" x14ac:dyDescent="0.35">
      <c r="A122" s="6"/>
      <c r="B122" s="5"/>
      <c r="C122" s="1"/>
      <c r="D122" s="5"/>
      <c r="E122" s="5"/>
      <c r="F122" s="5"/>
      <c r="G122" s="6"/>
      <c r="H122" s="6"/>
      <c r="I122" s="3"/>
    </row>
    <row r="123" spans="1:9" x14ac:dyDescent="0.35">
      <c r="A123" s="6"/>
      <c r="B123" s="5"/>
      <c r="C123" s="1"/>
      <c r="D123" s="5"/>
      <c r="E123" s="5"/>
      <c r="F123" s="5"/>
      <c r="G123" s="6"/>
      <c r="H123" s="6"/>
      <c r="I123" s="3"/>
    </row>
    <row r="124" spans="1:9" x14ac:dyDescent="0.35">
      <c r="A124" s="6"/>
      <c r="B124" s="5"/>
      <c r="C124" s="1"/>
      <c r="D124" s="5"/>
      <c r="E124" s="5"/>
      <c r="F124" s="5"/>
      <c r="G124" s="6"/>
      <c r="H124" s="6"/>
      <c r="I124" s="3"/>
    </row>
    <row r="125" spans="1:9" x14ac:dyDescent="0.35">
      <c r="A125" s="6"/>
      <c r="B125" s="5"/>
      <c r="C125" s="1"/>
      <c r="D125" s="5"/>
      <c r="E125" s="5"/>
      <c r="F125" s="5"/>
      <c r="G125" s="6"/>
      <c r="H125" s="6"/>
      <c r="I125" s="3"/>
    </row>
    <row r="126" spans="1:9" x14ac:dyDescent="0.35">
      <c r="A126" s="6"/>
      <c r="B126" s="5"/>
      <c r="C126" s="1"/>
      <c r="D126" s="5"/>
      <c r="E126" s="5"/>
      <c r="F126" s="5"/>
      <c r="G126" s="6"/>
      <c r="H126" s="6"/>
      <c r="I126" s="3"/>
    </row>
    <row r="127" spans="1:9" x14ac:dyDescent="0.35">
      <c r="A127" s="6"/>
      <c r="B127" s="5"/>
      <c r="C127" s="1"/>
      <c r="D127" s="5"/>
      <c r="E127" s="5"/>
      <c r="F127" s="5"/>
      <c r="G127" s="6"/>
      <c r="H127" s="6"/>
      <c r="I127" s="3"/>
    </row>
    <row r="128" spans="1:9" x14ac:dyDescent="0.35">
      <c r="A128" s="6"/>
      <c r="B128" s="5"/>
      <c r="C128" s="1"/>
      <c r="D128" s="5"/>
      <c r="E128" s="5"/>
      <c r="F128" s="5"/>
      <c r="G128" s="6"/>
      <c r="H128" s="6"/>
      <c r="I128" s="3"/>
    </row>
    <row r="129" spans="1:9" x14ac:dyDescent="0.35">
      <c r="A129" s="6"/>
      <c r="B129" s="5"/>
      <c r="C129" s="1"/>
      <c r="D129" s="5"/>
      <c r="E129" s="5"/>
      <c r="F129" s="5"/>
      <c r="G129" s="6"/>
      <c r="H129" s="6"/>
      <c r="I129" s="3"/>
    </row>
    <row r="130" spans="1:9" x14ac:dyDescent="0.35">
      <c r="A130" s="6"/>
      <c r="B130" s="5"/>
      <c r="C130" s="1"/>
      <c r="D130" s="5"/>
      <c r="E130" s="5"/>
      <c r="F130" s="5"/>
      <c r="G130" s="6"/>
      <c r="H130" s="6"/>
      <c r="I130" s="3"/>
    </row>
    <row r="131" spans="1:9" x14ac:dyDescent="0.35">
      <c r="A131" s="6"/>
      <c r="B131" s="5"/>
      <c r="C131" s="1"/>
      <c r="D131" s="5"/>
      <c r="E131" s="5"/>
      <c r="F131" s="5"/>
      <c r="G131" s="6"/>
      <c r="H131" s="6"/>
      <c r="I131" s="3"/>
    </row>
    <row r="132" spans="1:9" x14ac:dyDescent="0.35">
      <c r="A132" s="6"/>
      <c r="B132" s="5"/>
      <c r="C132" s="1"/>
      <c r="D132" s="5"/>
      <c r="E132" s="5"/>
      <c r="F132" s="5"/>
      <c r="G132" s="6"/>
      <c r="H132" s="6"/>
      <c r="I132" s="3"/>
    </row>
    <row r="133" spans="1:9" x14ac:dyDescent="0.35">
      <c r="A133" s="6"/>
      <c r="B133" s="5"/>
      <c r="C133" s="1"/>
      <c r="D133" s="5"/>
      <c r="E133" s="5"/>
      <c r="F133" s="5"/>
      <c r="G133" s="6"/>
      <c r="H133" s="6"/>
      <c r="I133" s="3"/>
    </row>
    <row r="134" spans="1:9" x14ac:dyDescent="0.35">
      <c r="A134" s="6"/>
      <c r="B134" s="5"/>
      <c r="C134" s="1"/>
      <c r="D134" s="5"/>
      <c r="E134" s="5"/>
      <c r="F134" s="5"/>
      <c r="G134" s="6"/>
      <c r="H134" s="6"/>
      <c r="I134" s="3"/>
    </row>
    <row r="135" spans="1:9" x14ac:dyDescent="0.35">
      <c r="A135" s="6"/>
      <c r="B135" s="5"/>
      <c r="C135" s="1"/>
      <c r="D135" s="5"/>
      <c r="E135" s="5"/>
      <c r="F135" s="5"/>
      <c r="G135" s="6"/>
      <c r="H135" s="6"/>
      <c r="I135" s="3"/>
    </row>
    <row r="136" spans="1:9" x14ac:dyDescent="0.35">
      <c r="A136" s="6"/>
      <c r="B136" s="5"/>
      <c r="C136" s="1"/>
      <c r="D136" s="5"/>
      <c r="E136" s="5"/>
      <c r="F136" s="5"/>
      <c r="G136" s="6"/>
      <c r="H136" s="6"/>
      <c r="I136" s="3"/>
    </row>
    <row r="137" spans="1:9" x14ac:dyDescent="0.35">
      <c r="A137" s="6"/>
      <c r="B137" s="5"/>
      <c r="C137" s="1"/>
      <c r="D137" s="5"/>
      <c r="E137" s="5"/>
      <c r="F137" s="5"/>
      <c r="G137" s="6"/>
      <c r="H137" s="6"/>
      <c r="I137" s="3"/>
    </row>
    <row r="138" spans="1:9" x14ac:dyDescent="0.35">
      <c r="A138" s="6"/>
      <c r="B138" s="5"/>
      <c r="C138" s="1"/>
      <c r="D138" s="5"/>
      <c r="E138" s="5"/>
      <c r="F138" s="5"/>
      <c r="G138" s="6"/>
      <c r="H138" s="6"/>
      <c r="I138" s="3"/>
    </row>
    <row r="139" spans="1:9" x14ac:dyDescent="0.35">
      <c r="A139" s="6"/>
      <c r="B139" s="5"/>
      <c r="C139" s="1"/>
      <c r="D139" s="5"/>
      <c r="E139" s="5"/>
      <c r="F139" s="5"/>
      <c r="G139" s="6"/>
      <c r="H139" s="6"/>
      <c r="I139" s="3"/>
    </row>
    <row r="140" spans="1:9" x14ac:dyDescent="0.35">
      <c r="A140" s="6"/>
      <c r="B140" s="5"/>
      <c r="C140" s="1"/>
      <c r="D140" s="5"/>
      <c r="E140" s="5"/>
      <c r="F140" s="5"/>
      <c r="G140" s="6"/>
      <c r="H140" s="6"/>
      <c r="I140" s="3"/>
    </row>
    <row r="141" spans="1:9" x14ac:dyDescent="0.35">
      <c r="A141" s="6"/>
      <c r="B141" s="5"/>
      <c r="C141" s="1"/>
      <c r="D141" s="5"/>
      <c r="E141" s="5"/>
      <c r="F141" s="5"/>
      <c r="G141" s="6"/>
      <c r="H141" s="6"/>
      <c r="I141" s="3"/>
    </row>
    <row r="142" spans="1:9" x14ac:dyDescent="0.35">
      <c r="A142" s="6"/>
      <c r="B142" s="5"/>
      <c r="C142" s="1"/>
      <c r="D142" s="5"/>
      <c r="E142" s="5"/>
      <c r="F142" s="5"/>
      <c r="G142" s="6"/>
      <c r="H142" s="6"/>
      <c r="I142" s="3"/>
    </row>
    <row r="143" spans="1:9" x14ac:dyDescent="0.35">
      <c r="A143" s="6"/>
      <c r="B143" s="5"/>
      <c r="C143" s="1"/>
      <c r="D143" s="5"/>
      <c r="E143" s="5"/>
      <c r="F143" s="5"/>
      <c r="G143" s="6"/>
      <c r="H143" s="6"/>
      <c r="I143" s="3"/>
    </row>
    <row r="144" spans="1:9" x14ac:dyDescent="0.35">
      <c r="A144" s="6"/>
      <c r="B144" s="5"/>
      <c r="C144" s="1"/>
      <c r="D144" s="5"/>
      <c r="E144" s="5"/>
      <c r="F144" s="5"/>
      <c r="G144" s="6"/>
      <c r="H144" s="6"/>
      <c r="I144" s="3"/>
    </row>
    <row r="145" spans="1:9" x14ac:dyDescent="0.35">
      <c r="A145" s="6"/>
      <c r="B145" s="5"/>
      <c r="C145" s="1"/>
      <c r="D145" s="5"/>
      <c r="E145" s="5"/>
      <c r="F145" s="5"/>
      <c r="G145" s="6"/>
      <c r="H145" s="6"/>
      <c r="I145" s="3"/>
    </row>
    <row r="146" spans="1:9" x14ac:dyDescent="0.35">
      <c r="A146" s="6"/>
      <c r="B146" s="5"/>
      <c r="C146" s="1"/>
      <c r="D146" s="5"/>
      <c r="E146" s="5"/>
      <c r="F146" s="5"/>
      <c r="G146" s="6"/>
      <c r="H146" s="6"/>
      <c r="I146" s="3"/>
    </row>
    <row r="147" spans="1:9" x14ac:dyDescent="0.35">
      <c r="A147" s="6"/>
      <c r="B147" s="5"/>
      <c r="C147" s="1"/>
      <c r="D147" s="5"/>
      <c r="E147" s="5"/>
      <c r="F147" s="5"/>
      <c r="G147" s="6"/>
      <c r="H147" s="6"/>
      <c r="I147" s="3"/>
    </row>
    <row r="148" spans="1:9" x14ac:dyDescent="0.35">
      <c r="A148" s="6"/>
      <c r="B148" s="5"/>
      <c r="C148" s="1"/>
      <c r="D148" s="5"/>
      <c r="E148" s="5"/>
      <c r="F148" s="5"/>
      <c r="G148" s="6"/>
      <c r="H148" s="6"/>
      <c r="I148" s="3"/>
    </row>
    <row r="149" spans="1:9" x14ac:dyDescent="0.35">
      <c r="A149" s="6"/>
      <c r="B149" s="5"/>
      <c r="C149" s="1"/>
      <c r="D149" s="5"/>
      <c r="E149" s="5"/>
      <c r="F149" s="5"/>
      <c r="G149" s="6"/>
      <c r="H149" s="6"/>
      <c r="I149" s="3"/>
    </row>
    <row r="150" spans="1:9" x14ac:dyDescent="0.35">
      <c r="A150" s="6"/>
      <c r="B150" s="5"/>
      <c r="C150" s="1"/>
      <c r="D150" s="5"/>
      <c r="E150" s="5"/>
      <c r="F150" s="5"/>
      <c r="G150" s="6"/>
      <c r="H150" s="6"/>
      <c r="I150" s="3"/>
    </row>
    <row r="151" spans="1:9" x14ac:dyDescent="0.35">
      <c r="A151" s="6"/>
      <c r="B151" s="5"/>
      <c r="C151" s="1"/>
      <c r="D151" s="5"/>
      <c r="E151" s="5"/>
      <c r="F151" s="5"/>
      <c r="G151" s="6"/>
      <c r="H151" s="6"/>
      <c r="I151" s="3"/>
    </row>
    <row r="152" spans="1:9" x14ac:dyDescent="0.35">
      <c r="A152" s="6"/>
      <c r="B152" s="5"/>
      <c r="C152" s="1"/>
      <c r="D152" s="5"/>
      <c r="E152" s="5"/>
      <c r="F152" s="5"/>
      <c r="G152" s="6"/>
      <c r="H152" s="6"/>
      <c r="I152" s="3"/>
    </row>
    <row r="153" spans="1:9" x14ac:dyDescent="0.35">
      <c r="A153" s="6"/>
      <c r="B153" s="5"/>
      <c r="C153" s="1"/>
      <c r="D153" s="5"/>
      <c r="E153" s="5"/>
      <c r="F153" s="5"/>
      <c r="G153" s="6"/>
      <c r="H153" s="6"/>
      <c r="I153" s="3"/>
    </row>
    <row r="154" spans="1:9" x14ac:dyDescent="0.35">
      <c r="A154" s="6"/>
      <c r="B154" s="5"/>
      <c r="C154" s="1"/>
      <c r="D154" s="5"/>
      <c r="E154" s="5"/>
      <c r="F154" s="5"/>
      <c r="G154" s="6"/>
      <c r="H154" s="6"/>
      <c r="I154" s="3"/>
    </row>
    <row r="155" spans="1:9" x14ac:dyDescent="0.35">
      <c r="A155" s="6"/>
      <c r="B155" s="5"/>
      <c r="C155" s="1"/>
      <c r="D155" s="5"/>
      <c r="E155" s="5"/>
      <c r="F155" s="5"/>
      <c r="G155" s="6"/>
      <c r="H155" s="6"/>
      <c r="I155" s="3"/>
    </row>
    <row r="156" spans="1:9" x14ac:dyDescent="0.35">
      <c r="A156" s="6"/>
      <c r="B156" s="5"/>
      <c r="C156" s="1"/>
      <c r="D156" s="5"/>
      <c r="E156" s="5"/>
      <c r="F156" s="5"/>
      <c r="G156" s="6"/>
      <c r="H156" s="6"/>
      <c r="I156" s="3"/>
    </row>
    <row r="157" spans="1:9" x14ac:dyDescent="0.35">
      <c r="A157" s="6"/>
      <c r="B157" s="5"/>
      <c r="C157" s="1"/>
      <c r="D157" s="5"/>
      <c r="E157" s="5"/>
      <c r="F157" s="5"/>
      <c r="G157" s="6"/>
      <c r="H157" s="6"/>
      <c r="I157" s="3"/>
    </row>
    <row r="158" spans="1:9" x14ac:dyDescent="0.35">
      <c r="A158" s="6"/>
      <c r="B158" s="5"/>
      <c r="C158" s="1"/>
      <c r="D158" s="5"/>
      <c r="E158" s="5"/>
      <c r="F158" s="5"/>
      <c r="G158" s="6"/>
      <c r="H158" s="6"/>
      <c r="I158" s="3"/>
    </row>
    <row r="159" spans="1:9" x14ac:dyDescent="0.35">
      <c r="A159" s="6"/>
      <c r="B159" s="5"/>
      <c r="C159" s="1"/>
      <c r="D159" s="5"/>
      <c r="E159" s="5"/>
      <c r="F159" s="5"/>
      <c r="G159" s="6"/>
      <c r="H159" s="6"/>
      <c r="I159" s="3"/>
    </row>
    <row r="160" spans="1:9" x14ac:dyDescent="0.35">
      <c r="A160" s="6"/>
      <c r="B160" s="5"/>
      <c r="C160" s="1"/>
      <c r="D160" s="5"/>
      <c r="E160" s="5"/>
      <c r="F160" s="5"/>
      <c r="G160" s="6"/>
      <c r="H160" s="6"/>
      <c r="I160" s="3"/>
    </row>
    <row r="161" spans="1:9" x14ac:dyDescent="0.35">
      <c r="A161" s="6"/>
      <c r="B161" s="5"/>
      <c r="C161" s="1"/>
      <c r="D161" s="5"/>
      <c r="E161" s="5"/>
      <c r="F161" s="5"/>
      <c r="G161" s="6"/>
      <c r="H161" s="6"/>
      <c r="I161" s="3"/>
    </row>
    <row r="162" spans="1:9" x14ac:dyDescent="0.35">
      <c r="A162" s="6"/>
      <c r="B162" s="5"/>
      <c r="C162" s="1"/>
      <c r="D162" s="5"/>
      <c r="E162" s="5"/>
      <c r="F162" s="5"/>
      <c r="G162" s="6"/>
      <c r="H162" s="6"/>
      <c r="I162" s="3"/>
    </row>
    <row r="163" spans="1:9" x14ac:dyDescent="0.35">
      <c r="A163" s="6"/>
      <c r="B163" s="5"/>
      <c r="C163" s="1"/>
      <c r="D163" s="5"/>
      <c r="E163" s="5"/>
      <c r="F163" s="5"/>
      <c r="G163" s="6"/>
      <c r="H163" s="6"/>
      <c r="I163" s="3"/>
    </row>
    <row r="164" spans="1:9" x14ac:dyDescent="0.35">
      <c r="A164" s="6"/>
      <c r="B164" s="5"/>
      <c r="C164" s="1"/>
      <c r="D164" s="5"/>
      <c r="E164" s="5"/>
      <c r="F164" s="5"/>
      <c r="G164" s="6"/>
      <c r="H164" s="6"/>
      <c r="I164" s="3"/>
    </row>
    <row r="165" spans="1:9" x14ac:dyDescent="0.35">
      <c r="A165" s="6"/>
      <c r="B165" s="5"/>
      <c r="C165" s="1"/>
      <c r="D165" s="5"/>
      <c r="E165" s="5"/>
      <c r="F165" s="5"/>
      <c r="G165" s="6"/>
      <c r="H165" s="6"/>
      <c r="I165" s="3"/>
    </row>
    <row r="166" spans="1:9" x14ac:dyDescent="0.35">
      <c r="A166" s="6"/>
      <c r="B166" s="5"/>
      <c r="C166" s="1"/>
      <c r="D166" s="5"/>
      <c r="E166" s="5"/>
      <c r="F166" s="5"/>
      <c r="G166" s="6"/>
      <c r="H166" s="6"/>
      <c r="I166" s="3"/>
    </row>
    <row r="167" spans="1:9" x14ac:dyDescent="0.35">
      <c r="A167" s="6"/>
      <c r="B167" s="5"/>
      <c r="C167" s="1"/>
      <c r="D167" s="5"/>
      <c r="E167" s="5"/>
      <c r="F167" s="5"/>
      <c r="G167" s="6"/>
      <c r="H167" s="6"/>
      <c r="I167" s="3"/>
    </row>
    <row r="168" spans="1:9" x14ac:dyDescent="0.35">
      <c r="A168" s="6"/>
      <c r="B168" s="5"/>
      <c r="C168" s="1"/>
      <c r="D168" s="5"/>
      <c r="E168" s="5"/>
      <c r="F168" s="5"/>
      <c r="G168" s="6"/>
      <c r="H168" s="6"/>
    </row>
    <row r="169" spans="1:9" x14ac:dyDescent="0.35">
      <c r="A169" s="6"/>
      <c r="B169" s="5"/>
      <c r="C169" s="1"/>
      <c r="D169" s="5"/>
      <c r="E169" s="5"/>
      <c r="F169" s="5"/>
      <c r="G169" s="6"/>
      <c r="H169" s="6"/>
    </row>
    <row r="170" spans="1:9" x14ac:dyDescent="0.35">
      <c r="A170" s="6"/>
      <c r="B170" s="5"/>
      <c r="C170" s="1"/>
      <c r="D170" s="5"/>
      <c r="E170" s="5"/>
      <c r="F170" s="5"/>
      <c r="G170" s="6"/>
      <c r="H170" s="6"/>
    </row>
    <row r="171" spans="1:9" x14ac:dyDescent="0.35">
      <c r="A171" s="6"/>
      <c r="B171" s="5"/>
      <c r="C171" s="1"/>
      <c r="D171" s="5"/>
      <c r="E171" s="5"/>
      <c r="F171" s="5"/>
      <c r="G171" s="6"/>
      <c r="H171" s="6"/>
    </row>
    <row r="172" spans="1:9" x14ac:dyDescent="0.35">
      <c r="A172" s="6"/>
      <c r="B172" s="5"/>
      <c r="C172" s="1"/>
      <c r="D172" s="5"/>
      <c r="E172" s="5"/>
      <c r="F172" s="5"/>
      <c r="G172" s="6"/>
      <c r="H172" s="6"/>
    </row>
    <row r="173" spans="1:9" x14ac:dyDescent="0.35">
      <c r="A173" s="6"/>
      <c r="B173" s="5"/>
      <c r="C173" s="1"/>
      <c r="D173" s="5"/>
      <c r="E173" s="5"/>
      <c r="F173" s="5"/>
      <c r="G173" s="6"/>
      <c r="H173" s="6"/>
    </row>
    <row r="174" spans="1:9" x14ac:dyDescent="0.35">
      <c r="A174" s="6"/>
      <c r="B174" s="5"/>
      <c r="C174" s="1"/>
      <c r="D174" s="5"/>
      <c r="E174" s="5"/>
      <c r="F174" s="5"/>
      <c r="G174" s="6"/>
      <c r="H174" s="6"/>
    </row>
    <row r="175" spans="1:9" x14ac:dyDescent="0.35">
      <c r="A175" s="6"/>
      <c r="B175" s="5"/>
      <c r="C175" s="1"/>
      <c r="D175" s="5"/>
      <c r="E175" s="5"/>
      <c r="F175" s="5"/>
      <c r="G175" s="6"/>
      <c r="H175" s="6"/>
    </row>
    <row r="176" spans="1:9" x14ac:dyDescent="0.35">
      <c r="A176" s="6"/>
      <c r="B176" s="5"/>
      <c r="C176" s="1"/>
      <c r="D176" s="5"/>
      <c r="E176" s="5"/>
      <c r="F176" s="5"/>
      <c r="G176" s="6"/>
      <c r="H176" s="6"/>
    </row>
    <row r="177" spans="1:8" x14ac:dyDescent="0.35">
      <c r="A177" s="6"/>
      <c r="B177" s="5"/>
      <c r="C177" s="1"/>
      <c r="D177" s="5"/>
      <c r="E177" s="5"/>
      <c r="F177" s="5"/>
      <c r="G177" s="6"/>
      <c r="H177" s="6"/>
    </row>
    <row r="178" spans="1:8" x14ac:dyDescent="0.35">
      <c r="A178" s="6"/>
      <c r="B178" s="5"/>
      <c r="C178" s="1"/>
      <c r="D178" s="5"/>
      <c r="E178" s="5"/>
      <c r="F178" s="5"/>
      <c r="G178" s="6"/>
      <c r="H178" s="6"/>
    </row>
    <row r="179" spans="1:8" x14ac:dyDescent="0.35">
      <c r="A179" s="6"/>
      <c r="B179" s="5"/>
      <c r="C179" s="1"/>
      <c r="D179" s="5"/>
      <c r="E179" s="5"/>
      <c r="F179" s="5"/>
      <c r="G179" s="6"/>
      <c r="H179" s="6"/>
    </row>
    <row r="180" spans="1:8" x14ac:dyDescent="0.35">
      <c r="A180" s="6"/>
      <c r="B180" s="5"/>
      <c r="C180" s="1"/>
      <c r="D180" s="5"/>
      <c r="E180" s="5"/>
      <c r="F180" s="5"/>
      <c r="G180" s="6"/>
      <c r="H180" s="6"/>
    </row>
    <row r="181" spans="1:8" x14ac:dyDescent="0.35">
      <c r="A181" s="6"/>
      <c r="B181" s="5"/>
      <c r="C181" s="1"/>
      <c r="D181" s="5"/>
      <c r="E181" s="5"/>
      <c r="F181" s="5"/>
      <c r="G181" s="6"/>
      <c r="H181" s="6"/>
    </row>
    <row r="182" spans="1:8" x14ac:dyDescent="0.35">
      <c r="A182" s="6"/>
      <c r="B182" s="5"/>
      <c r="C182" s="1"/>
      <c r="D182" s="5"/>
      <c r="E182" s="5"/>
      <c r="F182" s="5"/>
      <c r="G182" s="6"/>
      <c r="H182" s="6"/>
    </row>
    <row r="183" spans="1:8" x14ac:dyDescent="0.35">
      <c r="A183" s="6"/>
      <c r="B183" s="5"/>
      <c r="C183" s="1"/>
      <c r="D183" s="5"/>
      <c r="E183" s="5"/>
      <c r="F183" s="5"/>
      <c r="G183" s="6"/>
      <c r="H183" s="6"/>
    </row>
    <row r="184" spans="1:8" x14ac:dyDescent="0.35">
      <c r="A184" s="6"/>
      <c r="B184" s="5"/>
      <c r="C184" s="1"/>
      <c r="D184" s="5"/>
      <c r="E184" s="5"/>
      <c r="F184" s="5"/>
      <c r="G184" s="6"/>
      <c r="H184" s="6"/>
    </row>
    <row r="185" spans="1:8" x14ac:dyDescent="0.35">
      <c r="A185" s="6"/>
      <c r="B185" s="5"/>
      <c r="C185" s="1"/>
      <c r="D185" s="5"/>
      <c r="E185" s="5"/>
      <c r="F185" s="5"/>
      <c r="G185" s="6"/>
      <c r="H185" s="6"/>
    </row>
    <row r="186" spans="1:8" x14ac:dyDescent="0.35">
      <c r="A186" s="6"/>
      <c r="B186" s="5"/>
      <c r="C186" s="1"/>
      <c r="D186" s="5"/>
      <c r="E186" s="5"/>
      <c r="F186" s="5"/>
      <c r="G186" s="6"/>
      <c r="H186" s="6"/>
    </row>
    <row r="187" spans="1:8" x14ac:dyDescent="0.35">
      <c r="A187" s="6"/>
      <c r="B187" s="5"/>
      <c r="C187" s="1"/>
      <c r="D187" s="5"/>
      <c r="E187" s="5"/>
      <c r="F187" s="5"/>
      <c r="G187" s="6"/>
      <c r="H187" s="6"/>
    </row>
    <row r="188" spans="1:8" x14ac:dyDescent="0.35">
      <c r="A188" s="6"/>
      <c r="B188" s="5"/>
      <c r="C188" s="1"/>
      <c r="D188" s="5"/>
      <c r="E188" s="5"/>
      <c r="F188" s="5"/>
      <c r="G188" s="6"/>
      <c r="H188" s="6"/>
    </row>
    <row r="189" spans="1:8" x14ac:dyDescent="0.35">
      <c r="A189" s="6"/>
      <c r="B189" s="5"/>
      <c r="C189" s="1"/>
      <c r="D189" s="5"/>
      <c r="E189" s="5"/>
      <c r="F189" s="5"/>
      <c r="G189" s="6"/>
      <c r="H189" s="6"/>
    </row>
    <row r="190" spans="1:8" x14ac:dyDescent="0.35">
      <c r="A190" s="6"/>
      <c r="B190" s="5"/>
      <c r="C190" s="1"/>
      <c r="D190" s="5"/>
      <c r="E190" s="5"/>
      <c r="F190" s="5"/>
      <c r="G190" s="6"/>
      <c r="H190" s="6"/>
    </row>
    <row r="191" spans="1:8" x14ac:dyDescent="0.35">
      <c r="A191" s="6"/>
      <c r="B191" s="5"/>
      <c r="C191" s="1"/>
      <c r="D191" s="5"/>
      <c r="E191" s="5"/>
      <c r="F191" s="5"/>
      <c r="G191" s="6"/>
      <c r="H191" s="6"/>
    </row>
    <row r="192" spans="1:8" x14ac:dyDescent="0.35">
      <c r="A192" s="6"/>
      <c r="B192" s="5"/>
      <c r="C192" s="1"/>
      <c r="D192" s="5"/>
      <c r="E192" s="5"/>
      <c r="F192" s="5"/>
      <c r="G192" s="6"/>
      <c r="H192" s="6"/>
    </row>
    <row r="193" spans="1:8" x14ac:dyDescent="0.35">
      <c r="A193" s="6"/>
      <c r="B193" s="5"/>
      <c r="C193" s="1"/>
      <c r="D193" s="5"/>
      <c r="E193" s="5"/>
      <c r="F193" s="5"/>
      <c r="G193" s="6"/>
      <c r="H193" s="6"/>
    </row>
    <row r="194" spans="1:8" x14ac:dyDescent="0.35">
      <c r="A194" s="6"/>
      <c r="B194" s="5"/>
      <c r="C194" s="1"/>
      <c r="D194" s="5"/>
      <c r="E194" s="5"/>
      <c r="F194" s="5"/>
      <c r="G194" s="6"/>
      <c r="H194" s="6"/>
    </row>
    <row r="195" spans="1:8" x14ac:dyDescent="0.35">
      <c r="A195" s="6"/>
      <c r="B195" s="5"/>
      <c r="C195" s="1"/>
      <c r="D195" s="5"/>
      <c r="E195" s="5"/>
      <c r="F195" s="5"/>
      <c r="G195" s="6"/>
      <c r="H195" s="6"/>
    </row>
    <row r="196" spans="1:8" x14ac:dyDescent="0.35">
      <c r="A196" s="6"/>
      <c r="B196" s="5"/>
      <c r="C196" s="1"/>
      <c r="D196" s="5"/>
      <c r="E196" s="5"/>
      <c r="F196" s="5"/>
      <c r="G196" s="6"/>
      <c r="H196" s="6"/>
    </row>
    <row r="197" spans="1:8" x14ac:dyDescent="0.35">
      <c r="A197" s="6"/>
      <c r="B197" s="5"/>
      <c r="C197" s="1"/>
      <c r="D197" s="5"/>
      <c r="E197" s="5"/>
      <c r="F197" s="5"/>
      <c r="G197" s="6"/>
      <c r="H197" s="6"/>
    </row>
    <row r="198" spans="1:8" x14ac:dyDescent="0.35">
      <c r="A198" s="6"/>
      <c r="B198" s="5"/>
      <c r="C198" s="1"/>
      <c r="D198" s="5"/>
      <c r="E198" s="5"/>
      <c r="F198" s="5"/>
      <c r="G198" s="6"/>
      <c r="H198" s="6"/>
    </row>
    <row r="199" spans="1:8" x14ac:dyDescent="0.35">
      <c r="A199" s="6"/>
      <c r="B199" s="5"/>
      <c r="C199" s="1"/>
      <c r="D199" s="5"/>
      <c r="E199" s="5"/>
      <c r="F199" s="5"/>
      <c r="G199" s="6"/>
      <c r="H199" s="6"/>
    </row>
    <row r="200" spans="1:8" x14ac:dyDescent="0.35">
      <c r="A200" s="6"/>
      <c r="B200" s="5"/>
      <c r="C200" s="1"/>
      <c r="D200" s="5"/>
      <c r="E200" s="5"/>
      <c r="F200" s="5"/>
      <c r="G200" s="6"/>
      <c r="H200" s="6"/>
    </row>
    <row r="201" spans="1:8" x14ac:dyDescent="0.35">
      <c r="A201" s="6"/>
      <c r="B201" s="5"/>
      <c r="C201" s="1"/>
      <c r="D201" s="5"/>
      <c r="E201" s="5"/>
      <c r="F201" s="5"/>
      <c r="G201" s="6"/>
      <c r="H201" s="6"/>
    </row>
    <row r="202" spans="1:8" x14ac:dyDescent="0.35">
      <c r="A202" s="6"/>
      <c r="B202" s="5"/>
      <c r="C202" s="1"/>
      <c r="D202" s="5"/>
      <c r="E202" s="5"/>
      <c r="F202" s="5"/>
      <c r="G202" s="6"/>
      <c r="H202" s="6"/>
    </row>
    <row r="203" spans="1:8" x14ac:dyDescent="0.35">
      <c r="A203" s="6"/>
      <c r="B203" s="5"/>
      <c r="C203" s="1"/>
      <c r="D203" s="5"/>
      <c r="E203" s="5"/>
      <c r="F203" s="5"/>
      <c r="G203" s="6"/>
      <c r="H203" s="6"/>
    </row>
    <row r="204" spans="1:8" x14ac:dyDescent="0.35">
      <c r="A204" s="6"/>
      <c r="B204" s="5"/>
      <c r="C204" s="1"/>
      <c r="D204" s="5"/>
      <c r="E204" s="5"/>
      <c r="F204" s="5"/>
      <c r="G204" s="6"/>
      <c r="H204" s="6"/>
    </row>
    <row r="205" spans="1:8" x14ac:dyDescent="0.35">
      <c r="A205" s="6"/>
      <c r="B205" s="5"/>
      <c r="C205" s="1"/>
      <c r="D205" s="5"/>
      <c r="E205" s="5"/>
      <c r="F205" s="5"/>
      <c r="G205" s="6"/>
      <c r="H205" s="6"/>
    </row>
    <row r="206" spans="1:8" x14ac:dyDescent="0.35">
      <c r="A206" s="6"/>
      <c r="B206" s="5"/>
      <c r="C206" s="1"/>
      <c r="D206" s="5"/>
      <c r="E206" s="5"/>
      <c r="F206" s="5"/>
      <c r="G206" s="6"/>
      <c r="H206" s="6"/>
    </row>
    <row r="207" spans="1:8" x14ac:dyDescent="0.35">
      <c r="A207" s="6"/>
      <c r="B207" s="5"/>
      <c r="C207" s="1"/>
      <c r="D207" s="5"/>
      <c r="E207" s="5"/>
      <c r="F207" s="5"/>
      <c r="G207" s="6"/>
      <c r="H207" s="6"/>
    </row>
    <row r="208" spans="1:8" x14ac:dyDescent="0.35">
      <c r="A208" s="6"/>
      <c r="B208" s="5"/>
      <c r="C208" s="1"/>
      <c r="D208" s="5"/>
      <c r="E208" s="5"/>
      <c r="F208" s="5"/>
      <c r="G208" s="6"/>
      <c r="H208" s="6"/>
    </row>
    <row r="209" spans="1:8" x14ac:dyDescent="0.35">
      <c r="A209" s="6"/>
      <c r="B209" s="5"/>
      <c r="C209" s="1"/>
      <c r="D209" s="5"/>
      <c r="E209" s="5"/>
      <c r="F209" s="5"/>
      <c r="G209" s="6"/>
      <c r="H209" s="6"/>
    </row>
    <row r="210" spans="1:8" x14ac:dyDescent="0.35">
      <c r="A210" s="6"/>
      <c r="B210" s="5"/>
      <c r="C210" s="1"/>
      <c r="D210" s="5"/>
      <c r="E210" s="5"/>
      <c r="F210" s="5"/>
      <c r="G210" s="6"/>
      <c r="H210" s="6"/>
    </row>
    <row r="211" spans="1:8" x14ac:dyDescent="0.35">
      <c r="A211" s="6"/>
      <c r="B211" s="5"/>
      <c r="C211" s="1"/>
      <c r="D211" s="5"/>
      <c r="E211" s="5"/>
      <c r="F211" s="5"/>
      <c r="G211" s="6"/>
      <c r="H211" s="6"/>
    </row>
    <row r="212" spans="1:8" x14ac:dyDescent="0.35">
      <c r="A212" s="6"/>
      <c r="B212" s="5"/>
      <c r="C212" s="1"/>
      <c r="D212" s="5"/>
      <c r="E212" s="5"/>
      <c r="F212" s="5"/>
      <c r="G212" s="6"/>
      <c r="H212" s="6"/>
    </row>
    <row r="213" spans="1:8" x14ac:dyDescent="0.35">
      <c r="A213" s="6"/>
      <c r="B213" s="5"/>
      <c r="C213" s="1"/>
      <c r="D213" s="5"/>
      <c r="E213" s="5"/>
      <c r="F213" s="5"/>
      <c r="G213" s="6"/>
      <c r="H213" s="6"/>
    </row>
    <row r="214" spans="1:8" x14ac:dyDescent="0.35">
      <c r="A214" s="6"/>
      <c r="B214" s="5"/>
      <c r="C214" s="1"/>
      <c r="D214" s="5"/>
      <c r="E214" s="5"/>
      <c r="F214" s="5"/>
      <c r="G214" s="6"/>
      <c r="H214" s="6"/>
    </row>
    <row r="215" spans="1:8" x14ac:dyDescent="0.35">
      <c r="A215" s="6"/>
      <c r="B215" s="5"/>
      <c r="C215" s="1"/>
      <c r="D215" s="5"/>
      <c r="E215" s="5"/>
      <c r="F215" s="5"/>
      <c r="G215" s="6"/>
      <c r="H215" s="6"/>
    </row>
    <row r="216" spans="1:8" x14ac:dyDescent="0.35">
      <c r="A216" s="6"/>
      <c r="B216" s="5"/>
      <c r="C216" s="1"/>
      <c r="D216" s="5"/>
      <c r="E216" s="5"/>
      <c r="F216" s="5"/>
      <c r="G216" s="6"/>
      <c r="H216" s="6"/>
    </row>
    <row r="217" spans="1:8" x14ac:dyDescent="0.35">
      <c r="A217" s="6"/>
      <c r="B217" s="5"/>
      <c r="C217" s="1"/>
      <c r="D217" s="5"/>
      <c r="E217" s="5"/>
      <c r="F217" s="5"/>
      <c r="G217" s="6"/>
      <c r="H217" s="6"/>
    </row>
    <row r="218" spans="1:8" x14ac:dyDescent="0.35">
      <c r="A218" s="6"/>
      <c r="B218" s="5"/>
      <c r="C218" s="1"/>
      <c r="D218" s="5"/>
      <c r="E218" s="5"/>
      <c r="F218" s="5"/>
      <c r="G218" s="6"/>
      <c r="H218" s="6"/>
    </row>
    <row r="502" spans="1:8" x14ac:dyDescent="0.35">
      <c r="A502" s="6"/>
      <c r="B502" s="5"/>
      <c r="C502" s="1"/>
      <c r="D502" s="5"/>
      <c r="E502" s="5"/>
      <c r="F502" s="5"/>
      <c r="G502" s="6"/>
      <c r="H502" s="6"/>
    </row>
    <row r="503" spans="1:8" x14ac:dyDescent="0.35">
      <c r="A503" s="6"/>
      <c r="B503" s="5"/>
      <c r="C503" s="1"/>
      <c r="D503" s="5"/>
      <c r="E503" s="5"/>
      <c r="F503" s="5"/>
      <c r="G503" s="6"/>
      <c r="H503" s="6"/>
    </row>
    <row r="504" spans="1:8" x14ac:dyDescent="0.35">
      <c r="A504" s="6"/>
      <c r="B504" s="5"/>
      <c r="C504" s="1"/>
      <c r="D504" s="5"/>
      <c r="E504" s="5"/>
      <c r="F504" s="5"/>
      <c r="G504" s="6"/>
      <c r="H504" s="6"/>
    </row>
    <row r="505" spans="1:8" x14ac:dyDescent="0.35">
      <c r="A505" s="6"/>
      <c r="B505" s="5"/>
      <c r="C505" s="1"/>
      <c r="D505" s="5"/>
      <c r="E505" s="5"/>
      <c r="F505" s="5"/>
      <c r="G505" s="6"/>
      <c r="H505" s="6"/>
    </row>
    <row r="506" spans="1:8" x14ac:dyDescent="0.35">
      <c r="A506" s="6"/>
      <c r="B506" s="5"/>
      <c r="C506" s="1"/>
      <c r="D506" s="5"/>
      <c r="E506" s="5"/>
      <c r="F506" s="5"/>
      <c r="G506" s="6"/>
      <c r="H506" s="6"/>
    </row>
    <row r="507" spans="1:8" x14ac:dyDescent="0.35">
      <c r="A507" s="6"/>
      <c r="B507" s="5"/>
      <c r="C507" s="1"/>
      <c r="D507" s="5"/>
      <c r="E507" s="5"/>
      <c r="F507" s="5"/>
      <c r="G507" s="6"/>
      <c r="H507" s="6"/>
    </row>
    <row r="508" spans="1:8" x14ac:dyDescent="0.35">
      <c r="A508" s="6"/>
      <c r="B508" s="5"/>
      <c r="C508" s="1"/>
      <c r="D508" s="5"/>
      <c r="E508" s="5"/>
      <c r="F508" s="5"/>
      <c r="G508" s="6"/>
      <c r="H508" s="6"/>
    </row>
    <row r="509" spans="1:8" x14ac:dyDescent="0.35">
      <c r="A509" s="6"/>
      <c r="B509" s="5"/>
      <c r="C509" s="1"/>
      <c r="D509" s="5"/>
      <c r="E509" s="5"/>
      <c r="F509" s="5"/>
      <c r="G509" s="6"/>
      <c r="H509" s="6"/>
    </row>
  </sheetData>
  <mergeCells count="63">
    <mergeCell ref="B3:C3"/>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E17:G17"/>
    <mergeCell ref="B23:C23"/>
    <mergeCell ref="E3:G3"/>
    <mergeCell ref="E5:G5"/>
    <mergeCell ref="E4:G4"/>
    <mergeCell ref="E6:G6"/>
    <mergeCell ref="E7:G7"/>
    <mergeCell ref="E8:G8"/>
    <mergeCell ref="E9:G9"/>
    <mergeCell ref="E10:G10"/>
    <mergeCell ref="E11:G11"/>
    <mergeCell ref="B18:C18"/>
    <mergeCell ref="B19:C19"/>
    <mergeCell ref="B20:C20"/>
    <mergeCell ref="B21:C21"/>
    <mergeCell ref="B22:C22"/>
    <mergeCell ref="B37:F37"/>
    <mergeCell ref="B38:F38"/>
    <mergeCell ref="E23:G23"/>
    <mergeCell ref="A2:H2"/>
    <mergeCell ref="E18:G18"/>
    <mergeCell ref="E19:G19"/>
    <mergeCell ref="E21:G21"/>
    <mergeCell ref="E20:G20"/>
    <mergeCell ref="E22:G22"/>
    <mergeCell ref="B33:F33"/>
    <mergeCell ref="B34:F34"/>
    <mergeCell ref="E12:G12"/>
    <mergeCell ref="E13:G13"/>
    <mergeCell ref="E14:G14"/>
    <mergeCell ref="E15:G15"/>
    <mergeCell ref="E16:G16"/>
    <mergeCell ref="B1:E1"/>
    <mergeCell ref="A60:H60"/>
    <mergeCell ref="B42:F42"/>
    <mergeCell ref="B43:F43"/>
    <mergeCell ref="B26:G26"/>
    <mergeCell ref="B27:F27"/>
    <mergeCell ref="B28:F28"/>
    <mergeCell ref="B29:F29"/>
    <mergeCell ref="B30:F30"/>
    <mergeCell ref="B31:F31"/>
    <mergeCell ref="B32:F32"/>
    <mergeCell ref="B39:F39"/>
    <mergeCell ref="B40:F40"/>
    <mergeCell ref="B41:F41"/>
    <mergeCell ref="B35:F35"/>
    <mergeCell ref="B36:F36"/>
  </mergeCells>
  <pageMargins left="0.7" right="0.7" top="0.75" bottom="0.75" header="0.3" footer="0.3"/>
  <pageSetup paperSize="9" scale="76" fitToHeight="0"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768bb74-8c54-414c-8d27-4b3db23361fe">
      <Terms xmlns="http://schemas.microsoft.com/office/infopath/2007/PartnerControls"/>
    </lcf76f155ced4ddcb4097134ff3c332f>
    <TaxCatchAll xmlns="a5ad69cb-5008-4b7f-b39c-1b4c0dd0dac9" xsi:nil="true"/>
    <SharedWithUsers xmlns="a5ad69cb-5008-4b7f-b39c-1b4c0dd0dac9">
      <UserInfo>
        <DisplayName>Everyone_LtL Members</DisplayName>
        <AccountId>2652</AccountId>
        <AccountType/>
      </UserInfo>
    </SharedWithUsers>
    <MediaLengthInSeconds xmlns="4768bb74-8c54-414c-8d27-4b3db23361fe" xsi:nil="true"/>
    <_dlc_DocId xmlns="a5ad69cb-5008-4b7f-b39c-1b4c0dd0dac9">V4F3WHPP47DC-254568543-4693</_dlc_DocId>
    <_dlc_DocIdUrl xmlns="a5ad69cb-5008-4b7f-b39c-1b4c0dd0dac9">
      <Url>https://learningthroughlandscapes.sharepoint.com/sites/ExternalSharing/_layouts/15/DocIdRedir.aspx?ID=V4F3WHPP47DC-254568543-4693</Url>
      <Description>V4F3WHPP47DC-254568543-4693</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DCC44AB1BB45554CA3D2F7211DF55760" ma:contentTypeVersion="15" ma:contentTypeDescription="Create a new document." ma:contentTypeScope="" ma:versionID="741a7a9b526720c73529201d18503836">
  <xsd:schema xmlns:xsd="http://www.w3.org/2001/XMLSchema" xmlns:xs="http://www.w3.org/2001/XMLSchema" xmlns:p="http://schemas.microsoft.com/office/2006/metadata/properties" xmlns:ns2="a5ad69cb-5008-4b7f-b39c-1b4c0dd0dac9" xmlns:ns3="4768bb74-8c54-414c-8d27-4b3db23361fe" targetNamespace="http://schemas.microsoft.com/office/2006/metadata/properties" ma:root="true" ma:fieldsID="f2e65edbf034bb5be7e1719bba714088" ns2:_="" ns3:_="">
    <xsd:import namespace="a5ad69cb-5008-4b7f-b39c-1b4c0dd0dac9"/>
    <xsd:import namespace="4768bb74-8c54-414c-8d27-4b3db23361fe"/>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ObjectDetectorVersions" minOccurs="0"/>
                <xsd:element ref="ns2:SharedWithUsers" minOccurs="0"/>
                <xsd:element ref="ns2:SharedWithDetail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SearchProperties" minOccurs="0"/>
                <xsd:element ref="ns3:MediaServiceDateTaken"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ad69cb-5008-4b7f-b39c-1b4c0dd0dac9"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467b207f-f0a6-4419-8a39-9cf15e119642}" ma:internalName="TaxCatchAll" ma:showField="CatchAllData" ma:web="a5ad69cb-5008-4b7f-b39c-1b4c0dd0dac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768bb74-8c54-414c-8d27-4b3db23361f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d12c8092-f712-46f1-a229-6ec86b38432a"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Location" ma:index="25"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1 6 " ? > < D a t a M a s h u p   x m l n s = " h t t p : / / s c h e m a s . m i c r o s o f t . c o m / D a t a M a s h u p " > A A A A A B Y D A A B Q S w M E F A A C A A g A G G u G V q g 2 j e O m A A A A 9 g A A A B I A H A B D b 2 5 m a W c v U G F j a 2 F n Z S 5 4 b W w g o h g A K K A U A A A A A A A A A A A A A A A A A A A A A A A A A A A A h Y + x C s I w G I R f p W R v k k a R U t I U d H C x I A j i G t L Y B t u / 0 q S m 7 + b g I / k K V r T q 5 n h 3 3 8 H d / X r j 2 d D U w U V 3 1 r S Q o g h T F G h Q b W G g T F H v j m G M M s G 3 U p 1 k q Y M R B p s M 1 q S o c u 6 c E O K 9 x 3 6 G 2 6 4 k j N K I H P L N T l W 6 k a E B 6 y Q o j T 6 t 4 n 8 L C b 5 / j R E M R 9 E c x w u G K S e T y X M D X 4 C N e 5 / p j 8 l X f e 3 6 T g s N 4 X r J y S Q 5 e X 8 Q D 1 B L A w Q U A A I A C A A Y a 4 Z 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G G u G V i i K R 7 g O A A A A E Q A A A B M A H A B G b 3 J t d W x h c y 9 T Z W N 0 a W 9 u M S 5 t I K I Y A C i g F A A A A A A A A A A A A A A A A A A A A A A A A A A A A C t O T S 7 J z M 9 T C I b Q h t Y A U E s B A i 0 A F A A C A A g A G G u G V q g 2 j e O m A A A A 9 g A A A B I A A A A A A A A A A A A A A A A A A A A A A E N v b m Z p Z y 9 Q Y W N r Y W d l L n h t b F B L A Q I t A B Q A A g A I A B h r h l Y P y u m r p A A A A O k A A A A T A A A A A A A A A A A A A A A A A P I A A A B b Q 2 9 u d G V u d F 9 U e X B l c 1 0 u e G 1 s U E s B A i 0 A F A A C A A g A G G u G V 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B M n X O A / w E 1 I v m s v I k s M b + 4 A A A A A A g A A A A A A E G Y A A A A B A A A g A A A A g S 1 S G G v t B h u + m o h N Q x 2 3 7 8 p 4 i Y 0 P 8 / / U g 1 A f y o w Q v Z Q A A A A A D o A A A A A C A A A g A A A A k z m Q D j t M I V 1 U u 1 t n e e J i D F Q S b c k h N a v N 6 c 7 L / + + 0 4 p F Q A A A A k / 1 9 h y 5 k 9 h e 8 s i 4 S H Z u 5 F R / x A o T E N w T A I R 2 h h f 2 J X g u U X 5 S i A T X A 3 T L 2 Q S B o q Q z c b k U d f r V d h l f f E s l f B 2 t N W O i A e f E f W P A 8 6 r Q S K M 0 O H 4 F A A A A A p t y Y g i D O z D f k D s Y u O X o r J C t t m H x T z 9 3 U p Q t V s R 6 u Y z h T p m M a T u t / F X f I m T 0 1 U M x + w o q W Z d H J C P k a f t q J E s M v 6 g = = < / D a t a M a s h u p > 
</file>

<file path=customXml/itemProps1.xml><?xml version="1.0" encoding="utf-8"?>
<ds:datastoreItem xmlns:ds="http://schemas.openxmlformats.org/officeDocument/2006/customXml" ds:itemID="{2D723A7C-5F0E-4508-88AF-DAB9D5E2EA5A}">
  <ds:schemaRefs>
    <ds:schemaRef ds:uri="http://schemas.microsoft.com/office/2006/metadata/properties"/>
    <ds:schemaRef ds:uri="http://schemas.microsoft.com/office/infopath/2007/PartnerControls"/>
    <ds:schemaRef ds:uri="4768bb74-8c54-414c-8d27-4b3db23361fe"/>
    <ds:schemaRef ds:uri="a5ad69cb-5008-4b7f-b39c-1b4c0dd0dac9"/>
  </ds:schemaRefs>
</ds:datastoreItem>
</file>

<file path=customXml/itemProps2.xml><?xml version="1.0" encoding="utf-8"?>
<ds:datastoreItem xmlns:ds="http://schemas.openxmlformats.org/officeDocument/2006/customXml" ds:itemID="{7AFA2B6B-8AB9-4B62-BDAC-5C1E904E01AD}">
  <ds:schemaRefs>
    <ds:schemaRef ds:uri="http://schemas.microsoft.com/sharepoint/events"/>
  </ds:schemaRefs>
</ds:datastoreItem>
</file>

<file path=customXml/itemProps3.xml><?xml version="1.0" encoding="utf-8"?>
<ds:datastoreItem xmlns:ds="http://schemas.openxmlformats.org/officeDocument/2006/customXml" ds:itemID="{714CEE0F-2DC7-42D2-B19B-0444B5006160}">
  <ds:schemaRefs>
    <ds:schemaRef ds:uri="http://schemas.microsoft.com/sharepoint/v3/contenttype/forms"/>
  </ds:schemaRefs>
</ds:datastoreItem>
</file>

<file path=customXml/itemProps4.xml><?xml version="1.0" encoding="utf-8"?>
<ds:datastoreItem xmlns:ds="http://schemas.openxmlformats.org/officeDocument/2006/customXml" ds:itemID="{A8E17D7B-7E1B-4B1C-A183-0922001887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ad69cb-5008-4b7f-b39c-1b4c0dd0dac9"/>
    <ds:schemaRef ds:uri="4768bb74-8c54-414c-8d27-4b3db23361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0514EB1A-3F01-4AD5-98D9-C0BCD91AC38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Introduction</vt:lpstr>
      <vt:lpstr>Policy &amp; Practice</vt:lpstr>
      <vt:lpstr>Nature &amp; Sustainability</vt:lpstr>
      <vt:lpstr>Carbon Management</vt:lpstr>
      <vt:lpstr>Water Management</vt:lpstr>
      <vt:lpstr>Temperature Management</vt:lpstr>
      <vt:lpstr>Air Quality</vt:lpstr>
      <vt:lpstr>Results</vt:lpstr>
      <vt:lpstr>'Air Quality'!Print_Area</vt:lpstr>
      <vt:lpstr>'Carbon Management'!Print_Area</vt:lpstr>
      <vt:lpstr>Introduction!Print_Area</vt:lpstr>
      <vt:lpstr>'Nature &amp; Sustainability'!Print_Area</vt:lpstr>
      <vt:lpstr>'Policy &amp; Practice'!Print_Area</vt:lpstr>
      <vt:lpstr>Results!Print_Area</vt:lpstr>
      <vt:lpstr>'Temperature Management'!Print_Area</vt:lpstr>
      <vt:lpstr>'Water Management'!Print_Area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 Robinson</dc:creator>
  <cp:keywords/>
  <dc:description/>
  <cp:lastModifiedBy>Lesley Onslow</cp:lastModifiedBy>
  <cp:revision/>
  <dcterms:created xsi:type="dcterms:W3CDTF">2023-04-04T15:05:22Z</dcterms:created>
  <dcterms:modified xsi:type="dcterms:W3CDTF">2024-10-23T15:04:48Z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0x010100DCC44AB1BB45554CA3D2F7211DF55760</vt:lpwstr>
  </property>
  <property fmtid="{D5CDD505-2E9C-101B-9397-08002B2CF9AE}" pid="3" name="MediaServiceImageTags">
    <vt:lpwstr/>
  </property>
  <property fmtid="{D5CDD505-2E9C-101B-9397-08002B2CF9AE}" pid="4" name="_dlc_DocIdItemGuid">
    <vt:lpwstr>3ae0a2e5-d7b2-4a3c-89f0-0ca7e363a02c</vt:lpwstr>
  </property>
  <property fmtid="{D5CDD505-2E9C-101B-9397-08002B2CF9AE}" pid="5" name="Order">
    <vt:r8>462000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ies>
</file>